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65" activeTab="2"/>
  </bookViews>
  <sheets>
    <sheet name="1" sheetId="1" r:id="rId1"/>
    <sheet name="2" sheetId="2" r:id="rId2"/>
    <sheet name="3 " sheetId="3" r:id="rId3"/>
    <sheet name="5" sheetId="4" r:id="rId4"/>
  </sheets>
  <externalReferences>
    <externalReference r:id="rId7"/>
  </externalReferences>
  <definedNames>
    <definedName name="_xlnm._FilterDatabase" localSheetId="2" hidden="1">'3 '!$B$1:$K$319</definedName>
    <definedName name="_xlnm.Print_Area" localSheetId="0">'1'!$A$1:$E$54</definedName>
    <definedName name="_xlnm.Print_Area" localSheetId="1">'2'!$A$1:$E$32</definedName>
    <definedName name="_xlnm.Print_Area" localSheetId="2">'3 '!$A$1:$M$347</definedName>
    <definedName name="_xlnm.Print_Area" localSheetId="3">'5'!$A$1:$H$103</definedName>
  </definedNames>
  <calcPr fullCalcOnLoad="1"/>
</workbook>
</file>

<file path=xl/sharedStrings.xml><?xml version="1.0" encoding="utf-8"?>
<sst xmlns="http://schemas.openxmlformats.org/spreadsheetml/2006/main" count="3768" uniqueCount="456">
  <si>
    <t>Наименование групп, подгрупп , стстей и подстатей классификации доходов бюджетов Оренбургской области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</si>
  <si>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</si>
  <si>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«статьями 227» «227.1» и «228» НК РФ</t>
  </si>
  <si>
    <t>Налог на доходы,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 практикой в соответствии со ст.227.1 НК РФ</t>
  </si>
  <si>
    <t>Налоги на товары (работы. услуги) реализуемые на территории Российской Федерации</t>
  </si>
  <si>
    <t>Налоги на совокупный доход</t>
  </si>
  <si>
    <t xml:space="preserve">Единый сельскохозяйственный налог
</t>
  </si>
  <si>
    <t>Налоги на имущество</t>
  </si>
  <si>
    <t>Налог на имущество физических лиц</t>
  </si>
  <si>
    <t>Земельный налог</t>
  </si>
  <si>
    <t>Государственная пошлина</t>
  </si>
  <si>
    <t xml:space="preserve">Доходы от использования имущества,находящегося в государственной и муниципальной собственности
</t>
  </si>
  <si>
    <t>ИТОГО СОБСТВЕННЫХ ДОХОДОВ</t>
  </si>
  <si>
    <t>Субвенции бюджетам на осуществление первичного воинского учета на территориях, где отсутствуют военные комиссариаты</t>
  </si>
  <si>
    <t>ВСЕГО ДОХОДОВ</t>
  </si>
  <si>
    <t>Дефицит бюджета</t>
  </si>
  <si>
    <t>Наименование</t>
  </si>
  <si>
    <t>ВЕД</t>
  </si>
  <si>
    <t>РЗ</t>
  </si>
  <si>
    <t>ПР</t>
  </si>
  <si>
    <t>ЦСР</t>
  </si>
  <si>
    <t>ВР</t>
  </si>
  <si>
    <t>ЭКР</t>
  </si>
  <si>
    <t>Общегосударственные вопросы</t>
  </si>
  <si>
    <t>01</t>
  </si>
  <si>
    <t>00</t>
  </si>
  <si>
    <t>000</t>
  </si>
  <si>
    <t>02</t>
  </si>
  <si>
    <t>Непрограммные мероприятия</t>
  </si>
  <si>
    <t>Центральный аппарат</t>
  </si>
  <si>
    <t>Глава муниципального образования</t>
  </si>
  <si>
    <t>121</t>
  </si>
  <si>
    <t>Оплата труда и начисления на выплаты по оплате труда</t>
  </si>
  <si>
    <t>210</t>
  </si>
  <si>
    <t xml:space="preserve">Заработная плата </t>
  </si>
  <si>
    <t>211</t>
  </si>
  <si>
    <t>Начисления на выплаты по оплате труда</t>
  </si>
  <si>
    <t>213</t>
  </si>
  <si>
    <t>04</t>
  </si>
  <si>
    <t>Прочая закупка товаров,работ и услуг для обеспечения государственных (муниципальных нужд)</t>
  </si>
  <si>
    <t>244</t>
  </si>
  <si>
    <t>Оплата работ , услуг</t>
  </si>
  <si>
    <t>220</t>
  </si>
  <si>
    <t>Услуги связи</t>
  </si>
  <si>
    <t>221</t>
  </si>
  <si>
    <t>Транспортные услуги</t>
  </si>
  <si>
    <t>222</t>
  </si>
  <si>
    <t>Коммунальные услуги</t>
  </si>
  <si>
    <t>223</t>
  </si>
  <si>
    <t>Работы , услуги по содержанию имущества</t>
  </si>
  <si>
    <t>225</t>
  </si>
  <si>
    <t>Прочие работы , услуги</t>
  </si>
  <si>
    <t>226</t>
  </si>
  <si>
    <t>Прочие расходы</t>
  </si>
  <si>
    <t>290</t>
  </si>
  <si>
    <t>Поступление нефинансовых активов</t>
  </si>
  <si>
    <t>300</t>
  </si>
  <si>
    <t>Увеличение стоимости основных средств</t>
  </si>
  <si>
    <t>310</t>
  </si>
  <si>
    <t>Увеличение стоимости материальных запасов</t>
  </si>
  <si>
    <t>340</t>
  </si>
  <si>
    <t>852</t>
  </si>
  <si>
    <t>Межбюджетные трансферты на выполнение полномочий поселений по составлению проекта бюджета поселения , ведению учета по исполнению бюджета поселения и составление отчета об исполнении бюджета поселения</t>
  </si>
  <si>
    <t>Иные межбюджетные трансферты</t>
  </si>
  <si>
    <t>540</t>
  </si>
  <si>
    <t xml:space="preserve">Безвозмездные перечисления бюджетам </t>
  </si>
  <si>
    <t>250</t>
  </si>
  <si>
    <t>Перечисления другим бюджетам бюджетной системы Российской Федерации</t>
  </si>
  <si>
    <t>251</t>
  </si>
  <si>
    <t>07</t>
  </si>
  <si>
    <t>Национальная оборона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</si>
  <si>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</si>
  <si>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</si>
  <si>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</si>
  <si>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120</t>
  </si>
  <si>
    <t>Национальная безопасность и правоохранительная деятельность</t>
  </si>
  <si>
    <t>Органы юстиции</t>
  </si>
  <si>
    <t>Государственная регистрация актов гражданского состояния</t>
  </si>
  <si>
    <t>Обеспечение пожарной безопасности</t>
  </si>
  <si>
    <t>10</t>
  </si>
  <si>
    <t>Обеспечение первичных мер пожарной безопасности в границах населенных пунктов поселений</t>
  </si>
  <si>
    <t>Национальная экономика</t>
  </si>
  <si>
    <t>Дорожное хозяйство (дорожные фонды)</t>
  </si>
  <si>
    <t>09</t>
  </si>
  <si>
    <t>Мероприятия по землеустройству и землепользованию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</si>
  <si>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</si>
  <si>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</si>
  <si>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</si>
  <si>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</si>
  <si>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Уличное освещение</t>
  </si>
  <si>
    <t>Образование</t>
  </si>
  <si>
    <t>08</t>
  </si>
  <si>
    <t xml:space="preserve">Культура  </t>
  </si>
  <si>
    <t>Другие вопросы в области культуры и кинематографии</t>
  </si>
  <si>
    <t>224</t>
  </si>
  <si>
    <t>Арендная плата за пользование имуществом</t>
  </si>
  <si>
    <t>Разработка проектов содержания автомобильных дорог, организации дорожного движения и схем дислокации дорожных знаков разметки</t>
  </si>
  <si>
    <t>10010</t>
  </si>
  <si>
    <t>00000</t>
  </si>
  <si>
    <t>НМ</t>
  </si>
  <si>
    <t>ПМ</t>
  </si>
  <si>
    <t>ОМ</t>
  </si>
  <si>
    <t>НР</t>
  </si>
  <si>
    <t>77</t>
  </si>
  <si>
    <t>0</t>
  </si>
  <si>
    <t>10020</t>
  </si>
  <si>
    <t>60120</t>
  </si>
  <si>
    <t>90850</t>
  </si>
  <si>
    <t>90860</t>
  </si>
  <si>
    <t>7</t>
  </si>
  <si>
    <t>2</t>
  </si>
  <si>
    <t>51180</t>
  </si>
  <si>
    <t>90710</t>
  </si>
  <si>
    <t>90880</t>
  </si>
  <si>
    <t>90830</t>
  </si>
  <si>
    <t>90740</t>
  </si>
  <si>
    <t>60010</t>
  </si>
  <si>
    <t>60020</t>
  </si>
  <si>
    <t>60030</t>
  </si>
  <si>
    <t>90780</t>
  </si>
  <si>
    <t>60080</t>
  </si>
  <si>
    <t>60040</t>
  </si>
  <si>
    <t>60060</t>
  </si>
  <si>
    <t>Закупка товаров , работ,услуг в сфере информационных технологий</t>
  </si>
  <si>
    <t>242</t>
  </si>
  <si>
    <t>Реализация мероприятий , предусмотренных  федеральным законодательством , источниками финансового обеспечения которых являются средства федерального бюджета</t>
  </si>
  <si>
    <t>Межбюджетные трансферты на выполнение полномочий поселений по осуществлению внутреннего финансового контроля</t>
  </si>
  <si>
    <t>60160</t>
  </si>
  <si>
    <t>853</t>
  </si>
  <si>
    <t>60100</t>
  </si>
  <si>
    <t>РАСХОДЫ</t>
  </si>
  <si>
    <t>0100</t>
  </si>
  <si>
    <t>0102</t>
  </si>
  <si>
    <t>0104</t>
  </si>
  <si>
    <t>0111</t>
  </si>
  <si>
    <t>0200</t>
  </si>
  <si>
    <t>0203</t>
  </si>
  <si>
    <t>0300</t>
  </si>
  <si>
    <t>0304</t>
  </si>
  <si>
    <t>0310</t>
  </si>
  <si>
    <t>0400</t>
  </si>
  <si>
    <t>0409</t>
  </si>
  <si>
    <t>0412</t>
  </si>
  <si>
    <t>0500</t>
  </si>
  <si>
    <t>0502</t>
  </si>
  <si>
    <t>Мероприятия в области коммунального хозяйства</t>
  </si>
  <si>
    <t>0503</t>
  </si>
  <si>
    <t>0700</t>
  </si>
  <si>
    <t>0707</t>
  </si>
  <si>
    <t>0800</t>
  </si>
  <si>
    <t>0801</t>
  </si>
  <si>
    <t>0804</t>
  </si>
  <si>
    <t>итого</t>
  </si>
  <si>
    <t xml:space="preserve"> Распределение расходов  бюджета  муниципального образования
Яфаровский сельсовет Александровского района по разделам и подразделам функциональной классификации на 2017-2019 годы </t>
  </si>
  <si>
    <t>Функционирование высшего должностного лица субъекта Российской Федерации и муниципального образования</t>
  </si>
  <si>
    <t>Расходы на выплаты персоналу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</si>
  <si>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</si>
  <si>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</si>
  <si>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11</t>
  </si>
  <si>
    <t>870</t>
  </si>
  <si>
    <t>Пенсионное обеспечение</t>
  </si>
  <si>
    <t>Условно утвержденные расходы</t>
  </si>
  <si>
    <t>ИТОГО РАСХОДОВ</t>
  </si>
  <si>
    <t>Межбюджетные трансферты по обеспечению подготовки документов территориального планирования поселения, по правилам землепользования и застройки, выдачи разрешений на строительство, на ввод объекта в экплуатацию, выдачи градостроительных планов земельных участков</t>
  </si>
  <si>
    <t>Межбюджетные трансферты на выполнение части полномочий поселений по организации и осуществлению мероприятий по работе с детьми и молодежью в поселении</t>
  </si>
  <si>
    <t>Межбюджетные трансферты на выполнение полномочий поселений по обеспечению проживающих в поселении и нуждающихся в жилых помещениях граждан в части ведения в установленном порядке учета граждан в качестве нуждающихся в жилых помещениях, предоставляемых по договорам социального найма</t>
  </si>
  <si>
    <t>90730</t>
  </si>
  <si>
    <t>60150</t>
  </si>
  <si>
    <t>Межбюджетные трансферты на выполнение полномочий поселений по обеспечению жильем молодых семей</t>
  </si>
  <si>
    <t>60140</t>
  </si>
  <si>
    <t>Межбюджетные трансферты на выполнение полномочий поселений по софинансированию расходов по предоставлению социальных выплат молодым семьям на строительство (приобретение) жилья за счет средств местного бюджета</t>
  </si>
  <si>
    <t>L0200</t>
  </si>
  <si>
    <t>1003</t>
  </si>
  <si>
    <t>129</t>
  </si>
  <si>
    <t>111</t>
  </si>
  <si>
    <t>119</t>
  </si>
  <si>
    <t>110</t>
  </si>
  <si>
    <t>99</t>
  </si>
  <si>
    <t>9</t>
  </si>
  <si>
    <t>59302</t>
  </si>
  <si>
    <t>Постановка на кадастровый учет земельных участков и объектов недвижимости</t>
  </si>
  <si>
    <t>91210</t>
  </si>
  <si>
    <t>Прочие межбюджетные  трансферты , передаваемые  бюджетам поселений</t>
  </si>
  <si>
    <t>R0200</t>
  </si>
  <si>
    <t>Основное мероприятие 1 "Руководство и управление в сфере установленных функций органов местного самоуправления"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</si>
  <si>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</si>
  <si>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</si>
  <si>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</si>
  <si>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122</t>
  </si>
  <si>
    <t>Прочие выплаты</t>
  </si>
  <si>
    <t>212</t>
  </si>
  <si>
    <t>Уплата прочих налогов, сборов и иных платежей</t>
  </si>
  <si>
    <t>Уплата иных платежей</t>
  </si>
  <si>
    <t>Основное мероприятие 8  "Межбюджетные трансферты передаваемые в бюджет муниципального района на основании заключенных соглашений на  выполнение  части полномочий поселений"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</si>
  <si>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</si>
  <si>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</si>
  <si>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Межбюджетные трансферты на выполнение полномочий поселений по осуществлению внешнего финансового контроля</t>
  </si>
  <si>
    <t>60090</t>
  </si>
  <si>
    <t>Прочие непрограммные мероприятия</t>
  </si>
  <si>
    <t>Создание и использование средств резервного фонда</t>
  </si>
  <si>
    <t>00040</t>
  </si>
  <si>
    <t>Резервные средства</t>
  </si>
  <si>
    <t>Основное мероприятие 2   "Осуществление первичного воинского учета на территориях, где отсутствуют военные комиссариаты"</t>
  </si>
  <si>
    <t>Защита территории и населения от чрезвычайных ситуаций природного и техногенного характера , гражданская оборона</t>
  </si>
  <si>
    <t xml:space="preserve">Основное мероприятие 3 "Защита населения и территории от чрезвычайных ситуаций природного и техногенного характера, гражданская оборона, обеспечение пожарной безопасности, противодействие терроризму и экстремизму, профилактика правонарушений" </t>
  </si>
  <si>
    <t>Мероприятия по предупреждению и ликвидации последствий чрезвычайных ситуаций</t>
  </si>
  <si>
    <t>Прочая закупка товаров, работ и услуг для обеспечения государственных (муниципальных) нужд</t>
  </si>
  <si>
    <t>91230</t>
  </si>
  <si>
    <t xml:space="preserve"> 
Расходы на выплаты персоналу казенных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</si>
  <si>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</si>
  <si>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Мероприятия по повышению пожарной безопасности </t>
  </si>
  <si>
    <t>Другие вопросы в области национальной безопасности и правоохранительной деятельности</t>
  </si>
  <si>
    <t>14</t>
  </si>
  <si>
    <t>Мероприятия по  противодействию экстремизму и профилактика терроризма</t>
  </si>
  <si>
    <t>Мероприятия по профилактике наркомании и алкоголизма</t>
  </si>
  <si>
    <t>Основное мероприятие 4 "Развитие дорожного хозяйства"</t>
  </si>
  <si>
    <t>Ремонт и содержание муниципальных автомобильных дорог и сооружений на них</t>
  </si>
  <si>
    <t xml:space="preserve">Мероприятия по оценке, проектированию и признанию прав по муниципальным автомобильным дорогам  </t>
  </si>
  <si>
    <t>90910</t>
  </si>
  <si>
    <t>Закупка товаров, работ и услуг для обеспечения государственных (муниципальных) нужд</t>
  </si>
  <si>
    <t>Мероприятия по проведению проверки  достоверности  определения сметной  стоимости  дорог</t>
  </si>
  <si>
    <t>91140</t>
  </si>
  <si>
    <t>91160</t>
  </si>
  <si>
    <t>Основное мероприятие 5 "Мероприятия, связанные с землепользованием, землеустройством и градорегулированием"</t>
  </si>
  <si>
    <t>Подготовка документов для внесения сведений о границах муниципального образования и  населенных пунктов  в государственный кадастр недвижимости по сельскому поселению</t>
  </si>
  <si>
    <t>90920</t>
  </si>
  <si>
    <t>Мероприятия по внесению изменений в местные нормативы градостроительного проектирования</t>
  </si>
  <si>
    <t>91110</t>
  </si>
  <si>
    <t>Кадастровые работы по постановке на учет земельных  участков сельхозначения</t>
  </si>
  <si>
    <t>91170</t>
  </si>
  <si>
    <t>Мероприятия по  постановке на кадастровый учет гидротехнических сооружений</t>
  </si>
  <si>
    <t>91180</t>
  </si>
  <si>
    <t xml:space="preserve">Мероприятия по оценке рыночной стоимости земельных  участков </t>
  </si>
  <si>
    <t>91190</t>
  </si>
  <si>
    <t>Основное мероприятие 8 "Межбюджетные трансферты передаваемые в бюджет муниципального района на основании заключенных соглашений на  выполнение  части полномочий поселений"</t>
  </si>
  <si>
    <t>Межбюджетные трансферты на  выполнение  полномочий поселений по вопросу оформления невостребованных земельных долей в муниципальную собственность</t>
  </si>
  <si>
    <t>Мероприятия по проведению санитарно-эпидемиологической экспертизы проекта зоны санитарной охраны скважин</t>
  </si>
  <si>
    <t>90930</t>
  </si>
  <si>
    <t>Коммунальное хозяйство</t>
  </si>
  <si>
    <t>Основное мероприятие 6 "Развитие жилищно-коммунального хозяйства"</t>
  </si>
  <si>
    <t>90770</t>
  </si>
  <si>
    <t xml:space="preserve">Благоустройство </t>
  </si>
  <si>
    <t>Основное мероприятие 7 "Благоустройство территории поселения"</t>
  </si>
  <si>
    <t xml:space="preserve">Мероприятия по благоустройству территории поселения </t>
  </si>
  <si>
    <t>Организация ритуальных услуг и содержание мест захоронения</t>
  </si>
  <si>
    <t>Основное мероприятие 10 "Осуществление переданных полномочий муниципального района"</t>
  </si>
  <si>
    <t xml:space="preserve">Выполнение переданных  полномочий  по  организации утилизации и переработку бытовых и промышленных отходов </t>
  </si>
  <si>
    <t xml:space="preserve">Молодежная политика  </t>
  </si>
  <si>
    <t>Межбюджетные трансферты на выполнение полномочий поселений по созданию условий для организации досуга и обеспечения жителей поселения услугами организаций культуры</t>
  </si>
  <si>
    <t>Межбюджетные трансферты на выполнение  полномочий поселений по обеспечению деятельности  аппарата управления отдела  культуры</t>
  </si>
  <si>
    <t>Межбюджетные трансферты на выполнение полномочий поселений по созданию условий для организации досуга и обеспечения жителей поселения услугами организаций культуры МКУ «Центр по обеспечению деятельности учреждений культуры»</t>
  </si>
  <si>
    <t>Социальная политика</t>
  </si>
  <si>
    <t>Межбюджетные трансферты на выполнение  полномочий поселений по осуществлению выплаты пенсии  за выслугу лет муниципальным служащим</t>
  </si>
  <si>
    <t>60070</t>
  </si>
  <si>
    <t>Социальное обеспечение населения</t>
  </si>
  <si>
    <t>Межбюджетные трансферты на выполнение полномочий поселений по cофинансированию расходов по предоставлению социальных выплат молодым семьям на строительство (приобретение) жилья</t>
  </si>
  <si>
    <t>0106</t>
  </si>
  <si>
    <t>0309</t>
  </si>
  <si>
    <t>0314</t>
  </si>
  <si>
    <t>1000</t>
  </si>
  <si>
    <t>1001</t>
  </si>
  <si>
    <t>01 0 01 10010</t>
  </si>
  <si>
    <t>01 0 01 00000</t>
  </si>
  <si>
    <t>01 0 01 10020</t>
  </si>
  <si>
    <t>01 0 01 90840</t>
  </si>
  <si>
    <t>Основное мероприятие 2 "Осуществление первичного воинского учета на территориях, где отсутствуют военные комиссариаты"</t>
  </si>
  <si>
    <t>01 0 02 00000</t>
  </si>
  <si>
    <t>01 0 02 51180</t>
  </si>
  <si>
    <t>01 0 03 00000</t>
  </si>
  <si>
    <t>01 0 03 90850</t>
  </si>
  <si>
    <t>01 0 03 90860</t>
  </si>
  <si>
    <t>01 0 04 00000</t>
  </si>
  <si>
    <t>01 0 04 90730</t>
  </si>
  <si>
    <t>01 0 04 90830</t>
  </si>
  <si>
    <t>01 0 07 00000</t>
  </si>
  <si>
    <t>01 0 07 90780</t>
  </si>
  <si>
    <t>01 0 07 90820</t>
  </si>
  <si>
    <t xml:space="preserve">Межбюджетные трансферты на  выполнение полномочий поселений по обеспечению подготовки документов территориального планирования поселения, по правилам землепользования и застройки, выдачи разрешений на строительство, на ввод объекта в эксплуатацию, выдачи градостроительных планов земельных участков. </t>
  </si>
  <si>
    <t>Межбюджетные трансферты на выполнение полномочий поселений по осуществлению внешнего муниципального  финансового контроля</t>
  </si>
  <si>
    <t>Межбюджетные трансферты на выполнение полномочий поселений по составлению проекта бюджета поселения, ведению учета по исполнению бюджета поселения и составление отчета об исполнении бюджета поселения</t>
  </si>
  <si>
    <t>Межбюджетные трансферты на выполнение полномочий поселений по осуществлению внутреннего муниципального  финансового контроля</t>
  </si>
  <si>
    <t>01 0 08 00000</t>
  </si>
  <si>
    <t>01 0 08 60010</t>
  </si>
  <si>
    <t>01 0 08 60020</t>
  </si>
  <si>
    <t>01 0 08 60090</t>
  </si>
  <si>
    <t>01 0 08  60120</t>
  </si>
  <si>
    <t>01 0 08 60140</t>
  </si>
  <si>
    <t>01 0 08 60150</t>
  </si>
  <si>
    <t>01 0 08 60160</t>
  </si>
  <si>
    <t>Итого</t>
  </si>
  <si>
    <t>014</t>
  </si>
  <si>
    <t>Муниципальная программа "Устойчивое развитие территории муниципального образования Георгиевский сельсовет" на 2017-2022 годы</t>
  </si>
  <si>
    <t>Основное мероприятие 9 "Создание условий для организации досуга и обеспечение жителей поселения услугами организации культуры"</t>
  </si>
  <si>
    <t>Создание условий для организации досуга и обеспечение жителей поселения услугами организации культуры</t>
  </si>
  <si>
    <t>90940</t>
  </si>
  <si>
    <t>Расходы на выплаты персоналу казенных учреждений</t>
  </si>
  <si>
    <t>Фонд оплаты труда учреждений</t>
  </si>
  <si>
    <t>Администрация Георгиевского сельсовета</t>
  </si>
  <si>
    <t>Муниципальная программа "Развитие территории муниципального образования Георгиевский сельсовет" на 2017-2022 годы</t>
  </si>
  <si>
    <t>01 0 09 00000</t>
  </si>
  <si>
    <t>01 0 09 90940</t>
  </si>
  <si>
    <t>000 1 01 02000 01 0000 110</t>
  </si>
  <si>
    <t>000 1 01 02010 01 0000 110</t>
  </si>
  <si>
    <t>000 1 01 02020 01 0000 110</t>
  </si>
  <si>
    <t>000 1 05 00000 00 0000 000</t>
  </si>
  <si>
    <t>000 1 05 03000 01 0000 110</t>
  </si>
  <si>
    <t>000 1 06 00000 00 0000 000</t>
  </si>
  <si>
    <t>000 1 06 01030 10 0000 110</t>
  </si>
  <si>
    <t>000 1 06 06000 00 0000 110</t>
  </si>
  <si>
    <t>000 1 06 06043 10 1000 110</t>
  </si>
  <si>
    <t>000 1 06 06033 10 1000 110</t>
  </si>
  <si>
    <t>91400</t>
  </si>
  <si>
    <t>851</t>
  </si>
  <si>
    <t>Расходы на уплату налога на имущество сельских поселений</t>
  </si>
  <si>
    <t>800</t>
  </si>
  <si>
    <t>850</t>
  </si>
  <si>
    <t>Уплата налога,сборов и иных платежей</t>
  </si>
  <si>
    <t>Уплата налога на имущество организаций и земельного налога</t>
  </si>
  <si>
    <t>Организация библиотечного обслуживания населения, комплектование и обеспечение  сохранности библиотечных фондов библиотек поселения</t>
  </si>
  <si>
    <t>91410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</si>
  <si>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 внебюджетными фондами</t>
  </si>
  <si>
    <t>100</t>
  </si>
  <si>
    <t>Расходы на выплату персоналу казенных учреждений</t>
  </si>
  <si>
    <t>Взносы по обязательному социальному страхованию на выплату по оплате труда работников</t>
  </si>
  <si>
    <t>01 0 01 91400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</si>
  <si>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</si>
  <si>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01 0 09 91410</t>
  </si>
  <si>
    <t>2022 год</t>
  </si>
  <si>
    <t>Дотации бюджетам сельских поселений на выравнивание бюджетной обеспеченности из бюджетов муниципальных районов</t>
  </si>
  <si>
    <t>Безвозмездные поступления от других бюджетов бюджетной системы РФ</t>
  </si>
  <si>
    <t>Культура, кинематография</t>
  </si>
  <si>
    <t>Иные закупки товаров,работ и услуг для обеспечения государственных (муниципальных) нужд</t>
  </si>
  <si>
    <t>01 0 0110020</t>
  </si>
  <si>
    <t>240</t>
  </si>
  <si>
    <t xml:space="preserve">Уплата налогов, сборов и иных платежей </t>
  </si>
  <si>
    <t xml:space="preserve">01 0 01 10020 </t>
  </si>
  <si>
    <t xml:space="preserve">01 </t>
  </si>
  <si>
    <t xml:space="preserve">01 0 02 00000 </t>
  </si>
  <si>
    <t xml:space="preserve">03 </t>
  </si>
  <si>
    <t xml:space="preserve">14 </t>
  </si>
  <si>
    <t>Межбюджетные трансферты</t>
  </si>
  <si>
    <t>500</t>
  </si>
  <si>
    <t>Межбюджетные трансфеты</t>
  </si>
  <si>
    <t>Межбюджетные трансферты на выполнение части полномочий по организации и осуществлению мероприятий по работе с детьми и молодежью в поселении</t>
  </si>
  <si>
    <t>01 0 08 600900</t>
  </si>
  <si>
    <t>01 0 08 60120</t>
  </si>
  <si>
    <t>межбюджетные трансферты</t>
  </si>
  <si>
    <t xml:space="preserve">01  </t>
  </si>
  <si>
    <t xml:space="preserve">04 </t>
  </si>
  <si>
    <t>Межбюджетные трансфетры</t>
  </si>
  <si>
    <t xml:space="preserve">08 </t>
  </si>
  <si>
    <t>Расходы на выплату персоналу в целях обеспечения выполнения функций государственными (муниципальными) органами,казенными учреждениями, органами управления внебюджетными фондами</t>
  </si>
  <si>
    <t>0 00 20000 00 0000 000</t>
  </si>
  <si>
    <t xml:space="preserve">Субвенции бюджетам сельских поселений на осуществление первичного воинского учета на территориях, где отсутствуют военные комиссариаты
</t>
  </si>
  <si>
    <t>Зеиельный налог  с организаций, обладающих земельным участком, расположенным в границах сельских поселений</t>
  </si>
  <si>
    <t>Зеиельный налог  с физических лиц, обладающих земельным участком, расположенным в границах сельских поселений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</si>
  <si>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</si>
  <si>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</si>
  <si>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</si>
  <si>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Доходы, получаемые в виде арендной  либо иной платы за передачу в возмездное пользование государственного и муниципального имущества</t>
  </si>
  <si>
    <t>доходы, получаемые  в виде арендной платы, а также средства от продажи права на заключение договоров аренды на земли, находящиеся в собственности сельских поселений</t>
  </si>
  <si>
    <t>Безвозмездные поступления</t>
  </si>
  <si>
    <t>Дотации бюджетам бюджетной системы РФ</t>
  </si>
  <si>
    <t>Дотации бюджетам сельских поселений на выравнивание уровня бюджетной обеспеченности из бюджета субъекта РФ</t>
  </si>
  <si>
    <t>Субвенции бюджетам  бюджетной системы РФ</t>
  </si>
  <si>
    <t>000 1 03 00000 00 0000 000</t>
  </si>
  <si>
    <t>000 1 03 02230 01 0000 110</t>
  </si>
  <si>
    <t>000 1 03 02240 01 0000 110</t>
  </si>
  <si>
    <t>000 1 03 02250 01 0000 110</t>
  </si>
  <si>
    <t>000 1 03 02260 01 0000 110</t>
  </si>
  <si>
    <t>000 1 08 00000 00 0000 000</t>
  </si>
  <si>
    <t>000 1 11 00000 00 0000 000</t>
  </si>
  <si>
    <t>000 1 11 05000 00 0000 120</t>
  </si>
  <si>
    <t>000 1 11 05025 10 0000 120</t>
  </si>
  <si>
    <t>000 2 02 00000 00 0000 000</t>
  </si>
  <si>
    <t>000 2 02 15001 100000 150</t>
  </si>
  <si>
    <t>000 2 02 16001 100000 150</t>
  </si>
  <si>
    <t>000 2 02 3000 00 0000 150</t>
  </si>
  <si>
    <t>000 2 02 49999 10 0000 150</t>
  </si>
  <si>
    <t>000 2 02 35118 00 0000 150</t>
  </si>
  <si>
    <t>Мероприятия по противодействию коррупции</t>
  </si>
  <si>
    <t>Закупка товаров , работ,услуг для обеспечения государственных (муниципальных) нужд</t>
  </si>
  <si>
    <t>Прочие закупки товаров, работ и услуг для обеспечения государственных (муниципальных) нужд</t>
  </si>
  <si>
    <t>Прочая закупка товаров, работ и услуг</t>
  </si>
  <si>
    <t>90840</t>
  </si>
  <si>
    <t>200</t>
  </si>
  <si>
    <t>000 2 02 10000 00 0000 150</t>
  </si>
  <si>
    <t>000 2 02 20000 00 0000 150</t>
  </si>
  <si>
    <t>2023 год</t>
  </si>
  <si>
    <t>Субсидии бюджетам бюджетной систем РФ (межбюджетные субсидии)</t>
  </si>
  <si>
    <t>Прочие неналоговые доходы</t>
  </si>
  <si>
    <t>000 1 17 05050 10 0000 180</t>
  </si>
  <si>
    <t>000 2 02 35118 10 0000 150</t>
  </si>
  <si>
    <t>Доходы от уплаты акцизов на дизельное топливо,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</si>
  <si>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000 2 02 25576 10 0000 150</t>
  </si>
  <si>
    <t xml:space="preserve">  Субсидии бюджетам сельских поселений на обеспечение комплексного развития сельских территорий
 </t>
  </si>
  <si>
    <t xml:space="preserve">                 ЦСР</t>
  </si>
  <si>
    <t>01 0 00 00000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</si>
  <si>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</si>
  <si>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000 1 08 04020 01 1000 110</t>
  </si>
  <si>
    <t>БЕЗВОЗМЕЗДНЫЕ ПОСТУПЛЕНИЯ ОТ НЕГОСУДАРСТВЕННЫХ ОРГАНИЗАЦИЙ</t>
  </si>
  <si>
    <t>Безвозмездные поступления от негосударственных организаций в бюджеты сельских поселений</t>
  </si>
  <si>
    <t>Прочие безвозмездные поступления от негосударственных организаций в бюджеты сельских поселений</t>
  </si>
  <si>
    <t>Безвозмездные поступления от негосударственных организаций в бюджеты сельских поселений на реализацию проектов общественной инфраструктуры, основанных на местных инициативах</t>
  </si>
  <si>
    <t>ПРОЧИЕ БЕЗВОЗМЕЗДНЫЕ ПОСТУПЛЕНИЯ</t>
  </si>
  <si>
    <t>Прочие безвозмездные поступления в бюджеты сельских поселений</t>
  </si>
  <si>
    <t>Безвозмездные поступления в бюджеты сельских поселений на реализацию проектов общественной инфраструктуры, основанных на местных инициативах</t>
  </si>
  <si>
    <t>000 20400000000000000</t>
  </si>
  <si>
    <t>000 20405000100000150</t>
  </si>
  <si>
    <t>000 20405099100000150</t>
  </si>
  <si>
    <t>000 20405099109000150</t>
  </si>
  <si>
    <t>000 20700000000000000</t>
  </si>
  <si>
    <t>000 20705000100000150</t>
  </si>
  <si>
    <t>000 20705030100000150</t>
  </si>
  <si>
    <t>000 20705030109000150</t>
  </si>
  <si>
    <t>Реализация проектов  развития общественной инфраструктуры, основанных на местных инициативах</t>
  </si>
  <si>
    <t>Иные закупки товаров, работ и услуг для обеспечения государственных (муниципальных) нужд</t>
  </si>
  <si>
    <t>Закупка товаров, работ, услуг  в целях капитального ремонта государственного (муниципального) имущества</t>
  </si>
  <si>
    <t>Основное мероприятие "Реализация мероприятий приоритетного проекта Оренбургской области  "Вовлечение жителей муниципального образования Оренбургской области в процессе выбора и реализации проектов развития общественной инфраструктуры, основанных на местных инициативах"</t>
  </si>
  <si>
    <t>П5</t>
  </si>
  <si>
    <t>Комплексное развитие сельских территорий</t>
  </si>
  <si>
    <t>S1401</t>
  </si>
  <si>
    <t>L5760</t>
  </si>
  <si>
    <t>000 11715030100012150</t>
  </si>
  <si>
    <t>000 11715030000000150</t>
  </si>
  <si>
    <t>000 11710000000000150</t>
  </si>
  <si>
    <t>Инициативные платежи, зачисляемые в бюджеты сельских поселений (средства, поступающие на благоустройство мест захоронения)</t>
  </si>
  <si>
    <t xml:space="preserve">Инициативные платежи, зачисляемые в бюджеты сельских поселений </t>
  </si>
  <si>
    <t>000 2 02 40000 00 0000 150</t>
  </si>
  <si>
    <t>01 0 П5 S1401</t>
  </si>
  <si>
    <t>Реализация проектов развития общественной инфраструктуры основанных на местных инициативах</t>
  </si>
  <si>
    <t>Закупка товаров , работ,услуг  в целях капитального ремонта государственного (муниципального)</t>
  </si>
  <si>
    <t>01 0 07 L5760</t>
  </si>
  <si>
    <t>Инициативные платежи, зачисляемые в бюджеты сельских поселений (средства,поступающие на обустройство площадок для твердых коммунальных отходов)</t>
  </si>
  <si>
    <t>247</t>
  </si>
  <si>
    <t>Закупка энергетических ресурсов</t>
  </si>
  <si>
    <t>346</t>
  </si>
  <si>
    <t>343</t>
  </si>
  <si>
    <t>000 1 17 15030100025150</t>
  </si>
  <si>
    <t>01 0 05 91190</t>
  </si>
  <si>
    <t xml:space="preserve">Поступление доходов муниципального образования Георгиевский сельсовет  по кодам и выдам доходов на 2022 год  и плановый период 2023 -2024гг      </t>
  </si>
  <si>
    <t>Мероприятия по приведению документов территориального планирования градостроительного зонирования муниципальных образований оренбургской области и цифровой формат соответствующий требованиям к отраслевым пространственным данным для включения в ГИСОГД Оренбургской области</t>
  </si>
  <si>
    <t>S1510</t>
  </si>
  <si>
    <t>Прочие субсидии бюджетам сельских поселений</t>
  </si>
  <si>
    <t>000 2 02 29999 10 0000 150</t>
  </si>
  <si>
    <t>2024 год</t>
  </si>
  <si>
    <t xml:space="preserve">Распределение бюджетных ассигнований   по целевым статьям (муниципальным программам Георгиевского сельсовета и программным направлениям деятельности),разделам, подразделам, группам и подгруппам видов расходов      подгруппам видов расходов классификации расходов на 2022 год и на плановый период 2023-2024 годов      </t>
  </si>
  <si>
    <t xml:space="preserve">Ведомственная структура расходов бюджета муниципального образования Георгиевский сельсовет Александровского района на 2022 год и плановый период 2023 г и 2024 год </t>
  </si>
  <si>
    <t xml:space="preserve"> Приложение №1  решение СД №54  от 29.12.2021 г.</t>
  </si>
  <si>
    <t xml:space="preserve"> Приложение №2
  к решению Совета депутатов
от 29.12.2021г. №54</t>
  </si>
  <si>
    <t xml:space="preserve"> Приложение №3
  к решению Совета депутатов № 54  от 29.12.2021 г.
</t>
  </si>
  <si>
    <t>Приложение 5 к постановлению муниципального образования Георгиевский сельсовет от 29.12.2021г. № 54</t>
  </si>
  <si>
    <t>Муниципальная программа "Устойчивое развитие территории муниципального образования Георгиевский сельсовет" на 2017-2024 годы</t>
  </si>
  <si>
    <t>Муниципальная программа "Устойчивое Устойчивое развитие территории муниципального образования Георгиевский сельсовет" на 2017-2024 годы</t>
  </si>
  <si>
    <t>01 0 05 90920</t>
  </si>
  <si>
    <t>01 0 05 S1510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</si>
</sst>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0.00000"/>
    <numFmt numFmtId="176" formatCode="0.0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0"/>
    <numFmt numFmtId="182" formatCode="_-* #,##0.00000_р_._-;\-* #,##0.00000_р_._-;_-* &quot;-&quot;??_р_._-;_-@_-"/>
    <numFmt numFmtId="183" formatCode="_-* #,##0.0000_р_._-;\-* #,##0.0000_р_._-;_-* &quot;-&quot;??_р_._-;_-@_-"/>
    <numFmt numFmtId="184" formatCode="_-* #,##0.00000_р_._-;\-* #,##0.00000_р_._-;_-* &quot;-&quot;?????_р_._-;_-@_-"/>
  </numFmts>
  <fonts count="63">
    <font>
      <sz val="10"/>
      <name val="Arial Cyr"/>
      <family val="2"/>
    </font>
    <font>
      <sz val="10"/>
      <name val="Arial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sz val="14"/>
      <name val="Arial CYR"/>
      <family val="2"/>
    </font>
    <font>
      <sz val="14"/>
      <color indexed="8"/>
      <name val="Times New Roman"/>
      <family val="1"/>
    </font>
    <font>
      <sz val="12"/>
      <color indexed="63"/>
      <name val="Times New Roman"/>
      <family val="1"/>
    </font>
    <font>
      <sz val="14"/>
      <color indexed="63"/>
      <name val="Times New Roman"/>
      <family val="1"/>
    </font>
    <font>
      <b/>
      <sz val="10"/>
      <name val="Arial Cyr"/>
      <family val="2"/>
    </font>
    <font>
      <b/>
      <sz val="12"/>
      <color indexed="63"/>
      <name val="Times New Roman"/>
      <family val="1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333333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/>
      <bottom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/>
      <bottom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/>
      <right/>
      <top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1" applyNumberFormat="0" applyAlignment="0" applyProtection="0"/>
    <xf numFmtId="0" fontId="46" fillId="26" borderId="2" applyNumberFormat="0" applyAlignment="0" applyProtection="0"/>
    <xf numFmtId="0" fontId="47" fillId="26" borderId="1" applyNumberFormat="0" applyAlignment="0" applyProtection="0"/>
    <xf numFmtId="0" fontId="48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7" borderId="7" applyNumberFormat="0" applyAlignment="0" applyProtection="0"/>
    <xf numFmtId="0" fontId="54" fillId="0" borderId="0" applyNumberFormat="0" applyFill="0" applyBorder="0" applyAlignment="0" applyProtection="0"/>
    <xf numFmtId="0" fontId="55" fillId="28" borderId="0" applyNumberFormat="0" applyBorder="0" applyAlignment="0" applyProtection="0"/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61" fillId="31" borderId="0" applyNumberFormat="0" applyBorder="0" applyAlignment="0" applyProtection="0"/>
  </cellStyleXfs>
  <cellXfs count="299"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wrapText="1"/>
    </xf>
    <xf numFmtId="0" fontId="4" fillId="0" borderId="0" xfId="0" applyFont="1" applyAlignment="1">
      <alignment wrapText="1"/>
    </xf>
    <xf numFmtId="175" fontId="3" fillId="0" borderId="0" xfId="0" applyNumberFormat="1" applyFont="1" applyAlignment="1">
      <alignment wrapText="1"/>
    </xf>
    <xf numFmtId="175" fontId="4" fillId="32" borderId="10" xfId="0" applyNumberFormat="1" applyFont="1" applyFill="1" applyBorder="1" applyAlignment="1">
      <alignment horizontal="center" wrapText="1"/>
    </xf>
    <xf numFmtId="0" fontId="3" fillId="0" borderId="0" xfId="0" applyFont="1" applyAlignment="1">
      <alignment horizontal="right"/>
    </xf>
    <xf numFmtId="0" fontId="3" fillId="32" borderId="0" xfId="0" applyFont="1" applyFill="1" applyAlignment="1">
      <alignment wrapText="1"/>
    </xf>
    <xf numFmtId="0" fontId="3" fillId="33" borderId="0" xfId="0" applyFont="1" applyFill="1" applyBorder="1" applyAlignment="1">
      <alignment wrapText="1"/>
    </xf>
    <xf numFmtId="0" fontId="10" fillId="0" borderId="0" xfId="0" applyFont="1" applyAlignment="1">
      <alignment horizontal="left" wrapText="1"/>
    </xf>
    <xf numFmtId="175" fontId="9" fillId="32" borderId="11" xfId="0" applyNumberFormat="1" applyFont="1" applyFill="1" applyBorder="1" applyAlignment="1">
      <alignment horizontal="left" wrapText="1"/>
    </xf>
    <xf numFmtId="175" fontId="9" fillId="32" borderId="12" xfId="0" applyNumberFormat="1" applyFont="1" applyFill="1" applyBorder="1" applyAlignment="1">
      <alignment horizontal="left" wrapText="1"/>
    </xf>
    <xf numFmtId="175" fontId="10" fillId="32" borderId="0" xfId="0" applyNumberFormat="1" applyFont="1" applyFill="1" applyAlignment="1">
      <alignment horizontal="left" wrapText="1"/>
    </xf>
    <xf numFmtId="0" fontId="10" fillId="33" borderId="0" xfId="0" applyFont="1" applyFill="1" applyAlignment="1">
      <alignment horizontal="left" wrapText="1"/>
    </xf>
    <xf numFmtId="0" fontId="3" fillId="33" borderId="0" xfId="0" applyFont="1" applyFill="1" applyAlignment="1">
      <alignment wrapText="1"/>
    </xf>
    <xf numFmtId="49" fontId="10" fillId="0" borderId="0" xfId="0" applyNumberFormat="1" applyFont="1" applyAlignment="1">
      <alignment horizontal="left" wrapText="1"/>
    </xf>
    <xf numFmtId="175" fontId="9" fillId="32" borderId="13" xfId="0" applyNumberFormat="1" applyFont="1" applyFill="1" applyBorder="1" applyAlignment="1">
      <alignment horizontal="left" wrapText="1"/>
    </xf>
    <xf numFmtId="0" fontId="4" fillId="32" borderId="0" xfId="0" applyFont="1" applyFill="1" applyBorder="1" applyAlignment="1">
      <alignment wrapText="1"/>
    </xf>
    <xf numFmtId="0" fontId="4" fillId="32" borderId="0" xfId="0" applyFont="1" applyFill="1" applyAlignment="1">
      <alignment wrapText="1"/>
    </xf>
    <xf numFmtId="0" fontId="4" fillId="33" borderId="0" xfId="0" applyFont="1" applyFill="1" applyAlignment="1">
      <alignment wrapText="1"/>
    </xf>
    <xf numFmtId="0" fontId="10" fillId="32" borderId="0" xfId="0" applyFont="1" applyFill="1" applyAlignment="1">
      <alignment horizontal="left" wrapText="1"/>
    </xf>
    <xf numFmtId="0" fontId="9" fillId="33" borderId="0" xfId="0" applyFont="1" applyFill="1" applyAlignment="1">
      <alignment horizontal="left" wrapText="1"/>
    </xf>
    <xf numFmtId="49" fontId="2" fillId="32" borderId="0" xfId="0" applyNumberFormat="1" applyFont="1" applyFill="1" applyAlignment="1">
      <alignment horizontal="center"/>
    </xf>
    <xf numFmtId="0" fontId="2" fillId="32" borderId="0" xfId="0" applyFont="1" applyFill="1" applyAlignment="1">
      <alignment horizontal="center" wrapText="1"/>
    </xf>
    <xf numFmtId="0" fontId="2" fillId="32" borderId="0" xfId="0" applyFont="1" applyFill="1" applyAlignment="1">
      <alignment horizontal="center"/>
    </xf>
    <xf numFmtId="175" fontId="2" fillId="32" borderId="0" xfId="0" applyNumberFormat="1" applyFont="1" applyFill="1" applyAlignment="1">
      <alignment horizontal="center"/>
    </xf>
    <xf numFmtId="0" fontId="3" fillId="0" borderId="0" xfId="0" applyFont="1" applyBorder="1" applyAlignment="1">
      <alignment horizontal="right"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center"/>
    </xf>
    <xf numFmtId="0" fontId="3" fillId="32" borderId="0" xfId="0" applyFont="1" applyFill="1" applyBorder="1" applyAlignment="1">
      <alignment/>
    </xf>
    <xf numFmtId="0" fontId="7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0" borderId="0" xfId="0" applyFont="1" applyAlignment="1">
      <alignment horizontal="center"/>
    </xf>
    <xf numFmtId="49" fontId="3" fillId="0" borderId="10" xfId="0" applyNumberFormat="1" applyFont="1" applyFill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175" fontId="4" fillId="32" borderId="0" xfId="0" applyNumberFormat="1" applyFont="1" applyFill="1" applyAlignment="1">
      <alignment wrapText="1"/>
    </xf>
    <xf numFmtId="175" fontId="10" fillId="10" borderId="0" xfId="0" applyNumberFormat="1" applyFont="1" applyFill="1" applyAlignment="1">
      <alignment horizontal="left" wrapText="1"/>
    </xf>
    <xf numFmtId="175" fontId="10" fillId="33" borderId="0" xfId="0" applyNumberFormat="1" applyFont="1" applyFill="1" applyAlignment="1">
      <alignment horizontal="left" wrapText="1"/>
    </xf>
    <xf numFmtId="49" fontId="10" fillId="32" borderId="0" xfId="0" applyNumberFormat="1" applyFont="1" applyFill="1" applyAlignment="1">
      <alignment horizontal="left" wrapText="1"/>
    </xf>
    <xf numFmtId="49" fontId="10" fillId="32" borderId="14" xfId="0" applyNumberFormat="1" applyFont="1" applyFill="1" applyBorder="1" applyAlignment="1">
      <alignment horizontal="left" wrapText="1"/>
    </xf>
    <xf numFmtId="49" fontId="10" fillId="32" borderId="15" xfId="0" applyNumberFormat="1" applyFont="1" applyFill="1" applyBorder="1" applyAlignment="1">
      <alignment horizontal="left" wrapText="1"/>
    </xf>
    <xf numFmtId="175" fontId="9" fillId="32" borderId="10" xfId="0" applyNumberFormat="1" applyFont="1" applyFill="1" applyBorder="1" applyAlignment="1">
      <alignment horizontal="left" wrapText="1"/>
    </xf>
    <xf numFmtId="49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175" fontId="2" fillId="0" borderId="10" xfId="0" applyNumberFormat="1" applyFont="1" applyFill="1" applyBorder="1" applyAlignment="1">
      <alignment horizontal="center"/>
    </xf>
    <xf numFmtId="0" fontId="2" fillId="0" borderId="16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 wrapText="1"/>
    </xf>
    <xf numFmtId="49" fontId="3" fillId="0" borderId="1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1" fontId="3" fillId="0" borderId="10" xfId="0" applyNumberFormat="1" applyFont="1" applyFill="1" applyBorder="1" applyAlignment="1">
      <alignment wrapText="1"/>
    </xf>
    <xf numFmtId="49" fontId="4" fillId="0" borderId="10" xfId="0" applyNumberFormat="1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175" fontId="4" fillId="0" borderId="10" xfId="0" applyNumberFormat="1" applyFont="1" applyFill="1" applyBorder="1" applyAlignment="1">
      <alignment wrapText="1"/>
    </xf>
    <xf numFmtId="175" fontId="3" fillId="0" borderId="10" xfId="0" applyNumberFormat="1" applyFont="1" applyFill="1" applyBorder="1" applyAlignment="1">
      <alignment wrapText="1"/>
    </xf>
    <xf numFmtId="0" fontId="5" fillId="0" borderId="17" xfId="0" applyFont="1" applyFill="1" applyBorder="1" applyAlignment="1">
      <alignment wrapText="1"/>
    </xf>
    <xf numFmtId="0" fontId="6" fillId="0" borderId="17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49" fontId="3" fillId="0" borderId="0" xfId="0" applyNumberFormat="1" applyFont="1" applyFill="1" applyAlignment="1">
      <alignment wrapText="1"/>
    </xf>
    <xf numFmtId="0" fontId="3" fillId="0" borderId="0" xfId="0" applyFont="1" applyFill="1" applyAlignment="1">
      <alignment wrapText="1"/>
    </xf>
    <xf numFmtId="175" fontId="3" fillId="0" borderId="0" xfId="0" applyNumberFormat="1" applyFont="1" applyFill="1" applyAlignment="1">
      <alignment wrapText="1"/>
    </xf>
    <xf numFmtId="0" fontId="9" fillId="32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49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9" fillId="32" borderId="18" xfId="0" applyFont="1" applyFill="1" applyBorder="1" applyAlignment="1">
      <alignment horizontal="left" wrapText="1"/>
    </xf>
    <xf numFmtId="49" fontId="9" fillId="32" borderId="12" xfId="0" applyNumberFormat="1" applyFont="1" applyFill="1" applyBorder="1" applyAlignment="1">
      <alignment horizontal="left" wrapText="1"/>
    </xf>
    <xf numFmtId="0" fontId="9" fillId="32" borderId="19" xfId="0" applyFont="1" applyFill="1" applyBorder="1" applyAlignment="1">
      <alignment horizontal="left" wrapText="1"/>
    </xf>
    <xf numFmtId="49" fontId="9" fillId="32" borderId="20" xfId="0" applyNumberFormat="1" applyFont="1" applyFill="1" applyBorder="1" applyAlignment="1">
      <alignment horizontal="left" wrapText="1"/>
    </xf>
    <xf numFmtId="175" fontId="9" fillId="32" borderId="20" xfId="0" applyNumberFormat="1" applyFont="1" applyFill="1" applyBorder="1" applyAlignment="1">
      <alignment horizontal="left" wrapText="1"/>
    </xf>
    <xf numFmtId="0" fontId="5" fillId="32" borderId="21" xfId="0" applyFont="1" applyFill="1" applyBorder="1" applyAlignment="1">
      <alignment horizontal="left" vertical="top" wrapText="1"/>
    </xf>
    <xf numFmtId="49" fontId="9" fillId="32" borderId="10" xfId="0" applyNumberFormat="1" applyFont="1" applyFill="1" applyBorder="1" applyAlignment="1">
      <alignment horizontal="left" wrapText="1"/>
    </xf>
    <xf numFmtId="0" fontId="4" fillId="32" borderId="21" xfId="0" applyFont="1" applyFill="1" applyBorder="1" applyAlignment="1">
      <alignment horizontal="left" wrapText="1"/>
    </xf>
    <xf numFmtId="175" fontId="9" fillId="32" borderId="22" xfId="0" applyNumberFormat="1" applyFont="1" applyFill="1" applyBorder="1" applyAlignment="1">
      <alignment horizontal="left" wrapText="1"/>
    </xf>
    <xf numFmtId="0" fontId="6" fillId="32" borderId="21" xfId="0" applyFont="1" applyFill="1" applyBorder="1" applyAlignment="1">
      <alignment horizontal="left" wrapText="1"/>
    </xf>
    <xf numFmtId="0" fontId="5" fillId="32" borderId="10" xfId="0" applyFont="1" applyFill="1" applyBorder="1" applyAlignment="1">
      <alignment horizontal="left" vertical="top" wrapText="1"/>
    </xf>
    <xf numFmtId="0" fontId="16" fillId="32" borderId="10" xfId="0" applyFont="1" applyFill="1" applyBorder="1" applyAlignment="1">
      <alignment wrapText="1"/>
    </xf>
    <xf numFmtId="0" fontId="3" fillId="32" borderId="10" xfId="0" applyFont="1" applyFill="1" applyBorder="1" applyAlignment="1">
      <alignment horizontal="left" wrapText="1"/>
    </xf>
    <xf numFmtId="0" fontId="10" fillId="32" borderId="21" xfId="0" applyFont="1" applyFill="1" applyBorder="1" applyAlignment="1">
      <alignment horizontal="left" wrapText="1"/>
    </xf>
    <xf numFmtId="0" fontId="4" fillId="32" borderId="21" xfId="0" applyFont="1" applyFill="1" applyBorder="1" applyAlignment="1">
      <alignment horizontal="left" vertical="top" wrapText="1"/>
    </xf>
    <xf numFmtId="0" fontId="17" fillId="32" borderId="0" xfId="0" applyFont="1" applyFill="1" applyAlignment="1">
      <alignment wrapText="1"/>
    </xf>
    <xf numFmtId="49" fontId="8" fillId="32" borderId="10" xfId="0" applyNumberFormat="1" applyFont="1" applyFill="1" applyBorder="1" applyAlignment="1">
      <alignment horizontal="left" wrapText="1"/>
    </xf>
    <xf numFmtId="175" fontId="8" fillId="32" borderId="10" xfId="0" applyNumberFormat="1" applyFont="1" applyFill="1" applyBorder="1" applyAlignment="1">
      <alignment horizontal="left" wrapText="1"/>
    </xf>
    <xf numFmtId="49" fontId="10" fillId="32" borderId="10" xfId="0" applyNumberFormat="1" applyFont="1" applyFill="1" applyBorder="1" applyAlignment="1">
      <alignment horizontal="left" wrapText="1"/>
    </xf>
    <xf numFmtId="175" fontId="10" fillId="32" borderId="10" xfId="0" applyNumberFormat="1" applyFont="1" applyFill="1" applyBorder="1" applyAlignment="1">
      <alignment horizontal="left" wrapText="1"/>
    </xf>
    <xf numFmtId="0" fontId="8" fillId="32" borderId="21" xfId="0" applyFont="1" applyFill="1" applyBorder="1" applyAlignment="1">
      <alignment horizontal="left" wrapText="1"/>
    </xf>
    <xf numFmtId="175" fontId="10" fillId="32" borderId="22" xfId="0" applyNumberFormat="1" applyFont="1" applyFill="1" applyBorder="1" applyAlignment="1">
      <alignment horizontal="left" wrapText="1"/>
    </xf>
    <xf numFmtId="0" fontId="9" fillId="32" borderId="21" xfId="0" applyFont="1" applyFill="1" applyBorder="1" applyAlignment="1">
      <alignment horizontal="left" wrapText="1"/>
    </xf>
    <xf numFmtId="175" fontId="8" fillId="32" borderId="22" xfId="0" applyNumberFormat="1" applyFont="1" applyFill="1" applyBorder="1" applyAlignment="1">
      <alignment horizontal="left" wrapText="1"/>
    </xf>
    <xf numFmtId="0" fontId="12" fillId="32" borderId="21" xfId="0" applyFont="1" applyFill="1" applyBorder="1" applyAlignment="1">
      <alignment horizontal="left" wrapText="1"/>
    </xf>
    <xf numFmtId="0" fontId="10" fillId="32" borderId="23" xfId="0" applyFont="1" applyFill="1" applyBorder="1" applyAlignment="1">
      <alignment horizontal="left" wrapText="1"/>
    </xf>
    <xf numFmtId="49" fontId="9" fillId="32" borderId="15" xfId="0" applyNumberFormat="1" applyFont="1" applyFill="1" applyBorder="1" applyAlignment="1">
      <alignment horizontal="left" wrapText="1"/>
    </xf>
    <xf numFmtId="175" fontId="9" fillId="32" borderId="15" xfId="0" applyNumberFormat="1" applyFont="1" applyFill="1" applyBorder="1" applyAlignment="1">
      <alignment horizontal="left" wrapText="1"/>
    </xf>
    <xf numFmtId="0" fontId="8" fillId="32" borderId="10" xfId="0" applyFont="1" applyFill="1" applyBorder="1" applyAlignment="1">
      <alignment horizontal="left" wrapText="1"/>
    </xf>
    <xf numFmtId="0" fontId="4" fillId="32" borderId="10" xfId="0" applyFont="1" applyFill="1" applyBorder="1" applyAlignment="1">
      <alignment horizontal="left" wrapText="1"/>
    </xf>
    <xf numFmtId="0" fontId="9" fillId="32" borderId="24" xfId="0" applyFont="1" applyFill="1" applyBorder="1" applyAlignment="1">
      <alignment horizontal="left" wrapText="1"/>
    </xf>
    <xf numFmtId="49" fontId="9" fillId="32" borderId="25" xfId="0" applyNumberFormat="1" applyFont="1" applyFill="1" applyBorder="1" applyAlignment="1">
      <alignment horizontal="left" wrapText="1"/>
    </xf>
    <xf numFmtId="175" fontId="9" fillId="32" borderId="25" xfId="0" applyNumberFormat="1" applyFont="1" applyFill="1" applyBorder="1" applyAlignment="1">
      <alignment horizontal="left" wrapText="1"/>
    </xf>
    <xf numFmtId="175" fontId="9" fillId="32" borderId="26" xfId="0" applyNumberFormat="1" applyFont="1" applyFill="1" applyBorder="1" applyAlignment="1">
      <alignment horizontal="left" wrapText="1"/>
    </xf>
    <xf numFmtId="0" fontId="10" fillId="32" borderId="27" xfId="0" applyFont="1" applyFill="1" applyBorder="1" applyAlignment="1">
      <alignment horizontal="left" wrapText="1"/>
    </xf>
    <xf numFmtId="49" fontId="10" fillId="32" borderId="28" xfId="0" applyNumberFormat="1" applyFont="1" applyFill="1" applyBorder="1" applyAlignment="1">
      <alignment horizontal="left" wrapText="1"/>
    </xf>
    <xf numFmtId="49" fontId="9" fillId="32" borderId="28" xfId="0" applyNumberFormat="1" applyFont="1" applyFill="1" applyBorder="1" applyAlignment="1">
      <alignment horizontal="left" wrapText="1"/>
    </xf>
    <xf numFmtId="175" fontId="9" fillId="32" borderId="28" xfId="0" applyNumberFormat="1" applyFont="1" applyFill="1" applyBorder="1" applyAlignment="1">
      <alignment horizontal="left" wrapText="1"/>
    </xf>
    <xf numFmtId="0" fontId="12" fillId="32" borderId="19" xfId="0" applyFont="1" applyFill="1" applyBorder="1" applyAlignment="1">
      <alignment horizontal="left" wrapText="1"/>
    </xf>
    <xf numFmtId="49" fontId="12" fillId="32" borderId="20" xfId="0" applyNumberFormat="1" applyFont="1" applyFill="1" applyBorder="1" applyAlignment="1">
      <alignment horizontal="left" wrapText="1"/>
    </xf>
    <xf numFmtId="49" fontId="12" fillId="33" borderId="20" xfId="0" applyNumberFormat="1" applyFont="1" applyFill="1" applyBorder="1" applyAlignment="1">
      <alignment horizontal="left" wrapText="1"/>
    </xf>
    <xf numFmtId="0" fontId="12" fillId="32" borderId="24" xfId="0" applyFont="1" applyFill="1" applyBorder="1" applyAlignment="1">
      <alignment horizontal="left" wrapText="1"/>
    </xf>
    <xf numFmtId="49" fontId="10" fillId="33" borderId="10" xfId="0" applyNumberFormat="1" applyFont="1" applyFill="1" applyBorder="1" applyAlignment="1">
      <alignment horizontal="left" wrapText="1"/>
    </xf>
    <xf numFmtId="49" fontId="10" fillId="33" borderId="28" xfId="0" applyNumberFormat="1" applyFont="1" applyFill="1" applyBorder="1" applyAlignment="1">
      <alignment horizontal="left" wrapText="1"/>
    </xf>
    <xf numFmtId="0" fontId="8" fillId="32" borderId="19" xfId="0" applyFont="1" applyFill="1" applyBorder="1" applyAlignment="1">
      <alignment horizontal="left" wrapText="1"/>
    </xf>
    <xf numFmtId="49" fontId="8" fillId="32" borderId="20" xfId="0" applyNumberFormat="1" applyFont="1" applyFill="1" applyBorder="1" applyAlignment="1">
      <alignment horizontal="left" wrapText="1"/>
    </xf>
    <xf numFmtId="49" fontId="2" fillId="32" borderId="20" xfId="0" applyNumberFormat="1" applyFont="1" applyFill="1" applyBorder="1" applyAlignment="1">
      <alignment horizontal="left" wrapText="1"/>
    </xf>
    <xf numFmtId="175" fontId="8" fillId="32" borderId="20" xfId="0" applyNumberFormat="1" applyFont="1" applyFill="1" applyBorder="1" applyAlignment="1">
      <alignment horizontal="left" wrapText="1"/>
    </xf>
    <xf numFmtId="0" fontId="12" fillId="33" borderId="21" xfId="0" applyFont="1" applyFill="1" applyBorder="1" applyAlignment="1">
      <alignment horizontal="left" wrapText="1"/>
    </xf>
    <xf numFmtId="49" fontId="12" fillId="32" borderId="10" xfId="0" applyNumberFormat="1" applyFont="1" applyFill="1" applyBorder="1" applyAlignment="1">
      <alignment horizontal="left" wrapText="1"/>
    </xf>
    <xf numFmtId="0" fontId="12" fillId="32" borderId="21" xfId="0" applyFont="1" applyFill="1" applyBorder="1" applyAlignment="1">
      <alignment horizontal="left" vertical="top" wrapText="1"/>
    </xf>
    <xf numFmtId="49" fontId="2" fillId="32" borderId="10" xfId="0" applyNumberFormat="1" applyFont="1" applyFill="1" applyBorder="1" applyAlignment="1">
      <alignment horizontal="left" wrapText="1"/>
    </xf>
    <xf numFmtId="175" fontId="2" fillId="32" borderId="10" xfId="0" applyNumberFormat="1" applyFont="1" applyFill="1" applyBorder="1" applyAlignment="1">
      <alignment horizontal="left" wrapText="1"/>
    </xf>
    <xf numFmtId="175" fontId="2" fillId="32" borderId="22" xfId="0" applyNumberFormat="1" applyFont="1" applyFill="1" applyBorder="1" applyAlignment="1">
      <alignment horizontal="left" wrapText="1"/>
    </xf>
    <xf numFmtId="0" fontId="16" fillId="32" borderId="0" xfId="0" applyFont="1" applyFill="1" applyAlignment="1">
      <alignment wrapText="1"/>
    </xf>
    <xf numFmtId="0" fontId="10" fillId="33" borderId="21" xfId="0" applyFont="1" applyFill="1" applyBorder="1" applyAlignment="1">
      <alignment horizontal="left" wrapText="1"/>
    </xf>
    <xf numFmtId="175" fontId="10" fillId="32" borderId="28" xfId="0" applyNumberFormat="1" applyFont="1" applyFill="1" applyBorder="1" applyAlignment="1">
      <alignment horizontal="left" wrapText="1"/>
    </xf>
    <xf numFmtId="175" fontId="9" fillId="32" borderId="29" xfId="0" applyNumberFormat="1" applyFont="1" applyFill="1" applyBorder="1" applyAlignment="1">
      <alignment horizontal="left" wrapText="1"/>
    </xf>
    <xf numFmtId="0" fontId="11" fillId="32" borderId="21" xfId="0" applyFont="1" applyFill="1" applyBorder="1" applyAlignment="1">
      <alignment horizontal="left" wrapText="1"/>
    </xf>
    <xf numFmtId="175" fontId="10" fillId="33" borderId="10" xfId="0" applyNumberFormat="1" applyFont="1" applyFill="1" applyBorder="1" applyAlignment="1">
      <alignment horizontal="left" wrapText="1"/>
    </xf>
    <xf numFmtId="175" fontId="10" fillId="33" borderId="22" xfId="0" applyNumberFormat="1" applyFont="1" applyFill="1" applyBorder="1" applyAlignment="1">
      <alignment horizontal="left" wrapText="1"/>
    </xf>
    <xf numFmtId="175" fontId="8" fillId="32" borderId="14" xfId="0" applyNumberFormat="1" applyFont="1" applyFill="1" applyBorder="1" applyAlignment="1">
      <alignment horizontal="left" wrapText="1"/>
    </xf>
    <xf numFmtId="0" fontId="8" fillId="32" borderId="21" xfId="0" applyFont="1" applyFill="1" applyBorder="1" applyAlignment="1">
      <alignment horizontal="left" vertical="distributed" wrapText="1"/>
    </xf>
    <xf numFmtId="0" fontId="11" fillId="33" borderId="21" xfId="0" applyFont="1" applyFill="1" applyBorder="1" applyAlignment="1">
      <alignment horizontal="left" wrapText="1"/>
    </xf>
    <xf numFmtId="175" fontId="8" fillId="33" borderId="10" xfId="0" applyNumberFormat="1" applyFont="1" applyFill="1" applyBorder="1" applyAlignment="1">
      <alignment horizontal="left" wrapText="1"/>
    </xf>
    <xf numFmtId="0" fontId="8" fillId="32" borderId="25" xfId="0" applyFont="1" applyFill="1" applyBorder="1" applyAlignment="1">
      <alignment horizontal="left" wrapText="1"/>
    </xf>
    <xf numFmtId="49" fontId="10" fillId="32" borderId="25" xfId="0" applyNumberFormat="1" applyFont="1" applyFill="1" applyBorder="1" applyAlignment="1">
      <alignment horizontal="left" wrapText="1"/>
    </xf>
    <xf numFmtId="49" fontId="10" fillId="33" borderId="25" xfId="0" applyNumberFormat="1" applyFont="1" applyFill="1" applyBorder="1" applyAlignment="1">
      <alignment horizontal="left" wrapText="1"/>
    </xf>
    <xf numFmtId="175" fontId="10" fillId="33" borderId="25" xfId="0" applyNumberFormat="1" applyFont="1" applyFill="1" applyBorder="1" applyAlignment="1">
      <alignment horizontal="left" wrapText="1"/>
    </xf>
    <xf numFmtId="0" fontId="4" fillId="32" borderId="10" xfId="0" applyFont="1" applyFill="1" applyBorder="1" applyAlignment="1">
      <alignment horizontal="left" vertical="distributed" wrapText="1"/>
    </xf>
    <xf numFmtId="175" fontId="9" fillId="33" borderId="10" xfId="0" applyNumberFormat="1" applyFont="1" applyFill="1" applyBorder="1" applyAlignment="1">
      <alignment horizontal="left" wrapText="1"/>
    </xf>
    <xf numFmtId="49" fontId="8" fillId="33" borderId="10" xfId="0" applyNumberFormat="1" applyFont="1" applyFill="1" applyBorder="1" applyAlignment="1">
      <alignment horizontal="left" wrapText="1"/>
    </xf>
    <xf numFmtId="0" fontId="10" fillId="32" borderId="21" xfId="0" applyFont="1" applyFill="1" applyBorder="1" applyAlignment="1">
      <alignment horizontal="left" vertical="top" wrapText="1"/>
    </xf>
    <xf numFmtId="0" fontId="10" fillId="32" borderId="10" xfId="0" applyFont="1" applyFill="1" applyBorder="1" applyAlignment="1">
      <alignment horizontal="left" wrapText="1"/>
    </xf>
    <xf numFmtId="181" fontId="4" fillId="32" borderId="17" xfId="0" applyNumberFormat="1" applyFont="1" applyFill="1" applyBorder="1" applyAlignment="1">
      <alignment horizontal="left" wrapText="1"/>
    </xf>
    <xf numFmtId="0" fontId="10" fillId="32" borderId="15" xfId="0" applyFont="1" applyFill="1" applyBorder="1" applyAlignment="1">
      <alignment horizontal="left" wrapText="1"/>
    </xf>
    <xf numFmtId="49" fontId="10" fillId="33" borderId="15" xfId="0" applyNumberFormat="1" applyFont="1" applyFill="1" applyBorder="1" applyAlignment="1">
      <alignment horizontal="left" wrapText="1"/>
    </xf>
    <xf numFmtId="0" fontId="12" fillId="32" borderId="10" xfId="0" applyFont="1" applyFill="1" applyBorder="1" applyAlignment="1">
      <alignment horizontal="left" wrapText="1"/>
    </xf>
    <xf numFmtId="0" fontId="11" fillId="32" borderId="21" xfId="0" applyFont="1" applyFill="1" applyBorder="1" applyAlignment="1">
      <alignment horizontal="left" vertical="top" wrapText="1"/>
    </xf>
    <xf numFmtId="49" fontId="2" fillId="33" borderId="10" xfId="0" applyNumberFormat="1" applyFont="1" applyFill="1" applyBorder="1" applyAlignment="1">
      <alignment horizontal="left" wrapText="1"/>
    </xf>
    <xf numFmtId="0" fontId="10" fillId="33" borderId="10" xfId="0" applyFont="1" applyFill="1" applyBorder="1" applyAlignment="1">
      <alignment horizontal="left" wrapText="1"/>
    </xf>
    <xf numFmtId="49" fontId="2" fillId="33" borderId="15" xfId="0" applyNumberFormat="1" applyFont="1" applyFill="1" applyBorder="1" applyAlignment="1">
      <alignment horizontal="left" wrapText="1"/>
    </xf>
    <xf numFmtId="0" fontId="12" fillId="32" borderId="10" xfId="0" applyFont="1" applyFill="1" applyBorder="1" applyAlignment="1">
      <alignment horizontal="justify" wrapText="1"/>
    </xf>
    <xf numFmtId="0" fontId="12" fillId="32" borderId="10" xfId="0" applyNumberFormat="1" applyFont="1" applyFill="1" applyBorder="1" applyAlignment="1">
      <alignment horizontal="justify" wrapText="1"/>
    </xf>
    <xf numFmtId="49" fontId="2" fillId="33" borderId="25" xfId="0" applyNumberFormat="1" applyFont="1" applyFill="1" applyBorder="1" applyAlignment="1">
      <alignment horizontal="left" wrapText="1"/>
    </xf>
    <xf numFmtId="175" fontId="10" fillId="32" borderId="25" xfId="0" applyNumberFormat="1" applyFont="1" applyFill="1" applyBorder="1" applyAlignment="1">
      <alignment horizontal="left" wrapText="1"/>
    </xf>
    <xf numFmtId="0" fontId="5" fillId="32" borderId="10" xfId="0" applyFont="1" applyFill="1" applyBorder="1" applyAlignment="1">
      <alignment horizontal="left" vertical="top" wrapText="1"/>
    </xf>
    <xf numFmtId="175" fontId="10" fillId="32" borderId="20" xfId="0" applyNumberFormat="1" applyFont="1" applyFill="1" applyBorder="1" applyAlignment="1">
      <alignment horizontal="left" wrapText="1"/>
    </xf>
    <xf numFmtId="49" fontId="10" fillId="32" borderId="20" xfId="0" applyNumberFormat="1" applyFont="1" applyFill="1" applyBorder="1" applyAlignment="1">
      <alignment horizontal="left" wrapText="1"/>
    </xf>
    <xf numFmtId="49" fontId="2" fillId="33" borderId="20" xfId="0" applyNumberFormat="1" applyFont="1" applyFill="1" applyBorder="1" applyAlignment="1">
      <alignment horizontal="left" wrapText="1"/>
    </xf>
    <xf numFmtId="0" fontId="6" fillId="32" borderId="21" xfId="0" applyFont="1" applyFill="1" applyBorder="1" applyAlignment="1">
      <alignment horizontal="left" wrapText="1"/>
    </xf>
    <xf numFmtId="49" fontId="2" fillId="33" borderId="28" xfId="0" applyNumberFormat="1" applyFont="1" applyFill="1" applyBorder="1" applyAlignment="1">
      <alignment horizontal="left" wrapText="1"/>
    </xf>
    <xf numFmtId="0" fontId="13" fillId="33" borderId="19" xfId="0" applyFont="1" applyFill="1" applyBorder="1" applyAlignment="1">
      <alignment horizontal="left" wrapText="1"/>
    </xf>
    <xf numFmtId="49" fontId="9" fillId="33" borderId="20" xfId="0" applyNumberFormat="1" applyFont="1" applyFill="1" applyBorder="1" applyAlignment="1">
      <alignment horizontal="left" wrapText="1"/>
    </xf>
    <xf numFmtId="175" fontId="10" fillId="32" borderId="20" xfId="0" applyNumberFormat="1" applyFont="1" applyFill="1" applyBorder="1" applyAlignment="1">
      <alignment horizontal="left"/>
    </xf>
    <xf numFmtId="49" fontId="9" fillId="33" borderId="15" xfId="0" applyNumberFormat="1" applyFont="1" applyFill="1" applyBorder="1" applyAlignment="1">
      <alignment horizontal="left" wrapText="1"/>
    </xf>
    <xf numFmtId="175" fontId="10" fillId="32" borderId="15" xfId="0" applyNumberFormat="1" applyFont="1" applyFill="1" applyBorder="1" applyAlignment="1">
      <alignment horizontal="left"/>
    </xf>
    <xf numFmtId="0" fontId="6" fillId="32" borderId="21" xfId="0" applyFont="1" applyFill="1" applyBorder="1" applyAlignment="1">
      <alignment horizontal="left" wrapText="1"/>
    </xf>
    <xf numFmtId="49" fontId="8" fillId="32" borderId="10" xfId="0" applyNumberFormat="1" applyFont="1" applyFill="1" applyBorder="1" applyAlignment="1">
      <alignment horizontal="left"/>
    </xf>
    <xf numFmtId="175" fontId="10" fillId="32" borderId="29" xfId="0" applyNumberFormat="1" applyFont="1" applyFill="1" applyBorder="1" applyAlignment="1">
      <alignment horizontal="left" wrapText="1"/>
    </xf>
    <xf numFmtId="175" fontId="10" fillId="32" borderId="15" xfId="0" applyNumberFormat="1" applyFont="1" applyFill="1" applyBorder="1" applyAlignment="1">
      <alignment horizontal="left" wrapText="1"/>
    </xf>
    <xf numFmtId="49" fontId="9" fillId="33" borderId="10" xfId="0" applyNumberFormat="1" applyFont="1" applyFill="1" applyBorder="1" applyAlignment="1">
      <alignment horizontal="left" wrapText="1"/>
    </xf>
    <xf numFmtId="0" fontId="5" fillId="32" borderId="21" xfId="0" applyFont="1" applyFill="1" applyBorder="1" applyAlignment="1">
      <alignment horizontal="left" wrapText="1"/>
    </xf>
    <xf numFmtId="0" fontId="9" fillId="32" borderId="23" xfId="0" applyFont="1" applyFill="1" applyBorder="1" applyAlignment="1">
      <alignment horizontal="left" wrapText="1"/>
    </xf>
    <xf numFmtId="0" fontId="10" fillId="32" borderId="30" xfId="0" applyFont="1" applyFill="1" applyBorder="1" applyAlignment="1">
      <alignment horizontal="left" wrapText="1"/>
    </xf>
    <xf numFmtId="175" fontId="10" fillId="32" borderId="31" xfId="0" applyNumberFormat="1" applyFont="1" applyFill="1" applyBorder="1" applyAlignment="1">
      <alignment horizontal="left" wrapText="1"/>
    </xf>
    <xf numFmtId="0" fontId="3" fillId="32" borderId="19" xfId="0" applyFont="1" applyFill="1" applyBorder="1" applyAlignment="1">
      <alignment horizontal="left" wrapText="1"/>
    </xf>
    <xf numFmtId="0" fontId="5" fillId="32" borderId="21" xfId="0" applyFont="1" applyFill="1" applyBorder="1" applyAlignment="1">
      <alignment horizontal="left" vertical="center" wrapText="1"/>
    </xf>
    <xf numFmtId="175" fontId="3" fillId="33" borderId="10" xfId="0" applyNumberFormat="1" applyFont="1" applyFill="1" applyBorder="1" applyAlignment="1">
      <alignment horizontal="center" wrapText="1"/>
    </xf>
    <xf numFmtId="0" fontId="6" fillId="32" borderId="10" xfId="0" applyFont="1" applyFill="1" applyBorder="1" applyAlignment="1">
      <alignment horizontal="left" vertical="top" wrapText="1"/>
    </xf>
    <xf numFmtId="0" fontId="4" fillId="32" borderId="25" xfId="0" applyFont="1" applyFill="1" applyBorder="1" applyAlignment="1">
      <alignment horizontal="left" wrapText="1"/>
    </xf>
    <xf numFmtId="49" fontId="9" fillId="32" borderId="14" xfId="0" applyNumberFormat="1" applyFont="1" applyFill="1" applyBorder="1" applyAlignment="1">
      <alignment horizontal="left" wrapText="1"/>
    </xf>
    <xf numFmtId="175" fontId="10" fillId="32" borderId="14" xfId="0" applyNumberFormat="1" applyFont="1" applyFill="1" applyBorder="1" applyAlignment="1">
      <alignment horizontal="left" wrapText="1"/>
    </xf>
    <xf numFmtId="0" fontId="6" fillId="32" borderId="23" xfId="0" applyFont="1" applyFill="1" applyBorder="1" applyAlignment="1">
      <alignment horizontal="left" wrapText="1"/>
    </xf>
    <xf numFmtId="0" fontId="6" fillId="32" borderId="30" xfId="0" applyFont="1" applyFill="1" applyBorder="1" applyAlignment="1">
      <alignment horizontal="left" vertical="top" wrapText="1"/>
    </xf>
    <xf numFmtId="49" fontId="9" fillId="32" borderId="31" xfId="0" applyNumberFormat="1" applyFont="1" applyFill="1" applyBorder="1" applyAlignment="1">
      <alignment horizontal="left" wrapText="1"/>
    </xf>
    <xf numFmtId="175" fontId="9" fillId="32" borderId="31" xfId="0" applyNumberFormat="1" applyFont="1" applyFill="1" applyBorder="1" applyAlignment="1">
      <alignment horizontal="left" wrapText="1"/>
    </xf>
    <xf numFmtId="175" fontId="9" fillId="32" borderId="32" xfId="0" applyNumberFormat="1" applyFont="1" applyFill="1" applyBorder="1" applyAlignment="1">
      <alignment horizontal="left" wrapText="1"/>
    </xf>
    <xf numFmtId="0" fontId="10" fillId="32" borderId="24" xfId="0" applyFont="1" applyFill="1" applyBorder="1" applyAlignment="1">
      <alignment horizontal="left" wrapText="1"/>
    </xf>
    <xf numFmtId="175" fontId="10" fillId="32" borderId="26" xfId="0" applyNumberFormat="1" applyFont="1" applyFill="1" applyBorder="1" applyAlignment="1">
      <alignment horizontal="left" wrapText="1"/>
    </xf>
    <xf numFmtId="175" fontId="10" fillId="32" borderId="33" xfId="0" applyNumberFormat="1" applyFont="1" applyFill="1" applyBorder="1" applyAlignment="1">
      <alignment horizontal="left" wrapText="1"/>
    </xf>
    <xf numFmtId="0" fontId="10" fillId="32" borderId="34" xfId="0" applyFont="1" applyFill="1" applyBorder="1" applyAlignment="1">
      <alignment horizontal="left" wrapText="1"/>
    </xf>
    <xf numFmtId="49" fontId="9" fillId="32" borderId="35" xfId="0" applyNumberFormat="1" applyFont="1" applyFill="1" applyBorder="1" applyAlignment="1">
      <alignment horizontal="left" wrapText="1"/>
    </xf>
    <xf numFmtId="0" fontId="8" fillId="32" borderId="34" xfId="0" applyFont="1" applyFill="1" applyBorder="1" applyAlignment="1">
      <alignment horizontal="left" wrapText="1"/>
    </xf>
    <xf numFmtId="49" fontId="8" fillId="32" borderId="35" xfId="0" applyNumberFormat="1" applyFont="1" applyFill="1" applyBorder="1" applyAlignment="1">
      <alignment horizontal="left" wrapText="1"/>
    </xf>
    <xf numFmtId="175" fontId="8" fillId="32" borderId="35" xfId="0" applyNumberFormat="1" applyFont="1" applyFill="1" applyBorder="1" applyAlignment="1">
      <alignment horizontal="left" wrapText="1"/>
    </xf>
    <xf numFmtId="0" fontId="10" fillId="0" borderId="0" xfId="0" applyFont="1" applyFill="1" applyAlignment="1">
      <alignment horizontal="left" wrapText="1"/>
    </xf>
    <xf numFmtId="0" fontId="2" fillId="0" borderId="21" xfId="0" applyFont="1" applyFill="1" applyBorder="1" applyAlignment="1">
      <alignment horizontal="left" wrapText="1"/>
    </xf>
    <xf numFmtId="0" fontId="3" fillId="0" borderId="0" xfId="0" applyFont="1" applyFill="1" applyAlignment="1">
      <alignment horizontal="right"/>
    </xf>
    <xf numFmtId="49" fontId="3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center" wrapText="1"/>
    </xf>
    <xf numFmtId="0" fontId="3" fillId="0" borderId="21" xfId="0" applyFont="1" applyFill="1" applyBorder="1" applyAlignment="1">
      <alignment horizontal="left" wrapText="1"/>
    </xf>
    <xf numFmtId="175" fontId="3" fillId="0" borderId="10" xfId="0" applyNumberFormat="1" applyFont="1" applyFill="1" applyBorder="1" applyAlignment="1">
      <alignment horizontal="center" wrapText="1"/>
    </xf>
    <xf numFmtId="0" fontId="6" fillId="0" borderId="21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 wrapText="1"/>
    </xf>
    <xf numFmtId="175" fontId="4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left" vertical="top" wrapText="1"/>
    </xf>
    <xf numFmtId="0" fontId="16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vertical="distributed"/>
    </xf>
    <xf numFmtId="0" fontId="4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left" vertical="distributed"/>
    </xf>
    <xf numFmtId="0" fontId="5" fillId="0" borderId="10" xfId="0" applyFont="1" applyFill="1" applyBorder="1" applyAlignment="1">
      <alignment horizontal="justify" wrapText="1"/>
    </xf>
    <xf numFmtId="0" fontId="3" fillId="0" borderId="10" xfId="0" applyFont="1" applyFill="1" applyBorder="1" applyAlignment="1">
      <alignment horizontal="justify" wrapText="1"/>
    </xf>
    <xf numFmtId="0" fontId="6" fillId="0" borderId="10" xfId="0" applyFont="1" applyFill="1" applyBorder="1" applyAlignment="1">
      <alignment horizontal="justify" wrapText="1"/>
    </xf>
    <xf numFmtId="0" fontId="10" fillId="0" borderId="21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justify" vertical="top" wrapText="1"/>
    </xf>
    <xf numFmtId="0" fontId="3" fillId="0" borderId="10" xfId="0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vertical="distributed"/>
    </xf>
    <xf numFmtId="0" fontId="6" fillId="0" borderId="21" xfId="0" applyFont="1" applyFill="1" applyBorder="1" applyAlignment="1">
      <alignment horizontal="left" wrapText="1"/>
    </xf>
    <xf numFmtId="0" fontId="3" fillId="0" borderId="21" xfId="0" applyFont="1" applyFill="1" applyBorder="1" applyAlignment="1">
      <alignment horizontal="left" vertical="top" wrapText="1"/>
    </xf>
    <xf numFmtId="2" fontId="3" fillId="0" borderId="1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/>
    </xf>
    <xf numFmtId="175" fontId="9" fillId="34" borderId="20" xfId="0" applyNumberFormat="1" applyFont="1" applyFill="1" applyBorder="1" applyAlignment="1">
      <alignment horizontal="left" wrapText="1"/>
    </xf>
    <xf numFmtId="175" fontId="9" fillId="34" borderId="10" xfId="0" applyNumberFormat="1" applyFont="1" applyFill="1" applyBorder="1" applyAlignment="1">
      <alignment horizontal="left" wrapText="1"/>
    </xf>
    <xf numFmtId="175" fontId="10" fillId="34" borderId="10" xfId="0" applyNumberFormat="1" applyFont="1" applyFill="1" applyBorder="1" applyAlignment="1">
      <alignment horizontal="left" wrapText="1"/>
    </xf>
    <xf numFmtId="175" fontId="9" fillId="0" borderId="20" xfId="0" applyNumberFormat="1" applyFont="1" applyFill="1" applyBorder="1" applyAlignment="1">
      <alignment horizontal="left" wrapText="1"/>
    </xf>
    <xf numFmtId="175" fontId="10" fillId="0" borderId="10" xfId="0" applyNumberFormat="1" applyFont="1" applyFill="1" applyBorder="1" applyAlignment="1">
      <alignment horizontal="left" wrapText="1"/>
    </xf>
    <xf numFmtId="175" fontId="10" fillId="0" borderId="22" xfId="0" applyNumberFormat="1" applyFont="1" applyFill="1" applyBorder="1" applyAlignment="1">
      <alignment horizontal="left" wrapText="1"/>
    </xf>
    <xf numFmtId="175" fontId="8" fillId="34" borderId="10" xfId="0" applyNumberFormat="1" applyFont="1" applyFill="1" applyBorder="1" applyAlignment="1">
      <alignment horizontal="left" wrapText="1"/>
    </xf>
    <xf numFmtId="175" fontId="8" fillId="34" borderId="22" xfId="0" applyNumberFormat="1" applyFont="1" applyFill="1" applyBorder="1" applyAlignment="1">
      <alignment horizontal="left" wrapText="1"/>
    </xf>
    <xf numFmtId="175" fontId="8" fillId="0" borderId="10" xfId="0" applyNumberFormat="1" applyFont="1" applyFill="1" applyBorder="1" applyAlignment="1">
      <alignment horizontal="left" wrapText="1"/>
    </xf>
    <xf numFmtId="175" fontId="9" fillId="34" borderId="22" xfId="0" applyNumberFormat="1" applyFont="1" applyFill="1" applyBorder="1" applyAlignment="1">
      <alignment horizontal="left" wrapText="1"/>
    </xf>
    <xf numFmtId="175" fontId="10" fillId="34" borderId="20" xfId="0" applyNumberFormat="1" applyFont="1" applyFill="1" applyBorder="1" applyAlignment="1">
      <alignment horizontal="left" wrapText="1"/>
    </xf>
    <xf numFmtId="175" fontId="10" fillId="32" borderId="36" xfId="0" applyNumberFormat="1" applyFont="1" applyFill="1" applyBorder="1" applyAlignment="1">
      <alignment horizontal="left" wrapText="1"/>
    </xf>
    <xf numFmtId="0" fontId="3" fillId="0" borderId="37" xfId="0" applyFont="1" applyFill="1" applyBorder="1" applyAlignment="1">
      <alignment horizontal="left" wrapText="1"/>
    </xf>
    <xf numFmtId="0" fontId="10" fillId="32" borderId="38" xfId="0" applyFont="1" applyFill="1" applyBorder="1" applyAlignment="1">
      <alignment horizontal="left" wrapText="1"/>
    </xf>
    <xf numFmtId="0" fontId="13" fillId="33" borderId="24" xfId="0" applyFont="1" applyFill="1" applyBorder="1" applyAlignment="1">
      <alignment horizontal="left" wrapText="1"/>
    </xf>
    <xf numFmtId="49" fontId="9" fillId="33" borderId="25" xfId="0" applyNumberFormat="1" applyFont="1" applyFill="1" applyBorder="1" applyAlignment="1">
      <alignment horizontal="left" wrapText="1"/>
    </xf>
    <xf numFmtId="0" fontId="10" fillId="32" borderId="39" xfId="0" applyFont="1" applyFill="1" applyBorder="1" applyAlignment="1">
      <alignment horizontal="left" wrapText="1"/>
    </xf>
    <xf numFmtId="0" fontId="2" fillId="0" borderId="37" xfId="0" applyFont="1" applyFill="1" applyBorder="1" applyAlignment="1">
      <alignment horizontal="left" wrapText="1"/>
    </xf>
    <xf numFmtId="0" fontId="19" fillId="0" borderId="10" xfId="0" applyFont="1" applyFill="1" applyBorder="1" applyAlignment="1">
      <alignment wrapText="1"/>
    </xf>
    <xf numFmtId="0" fontId="5" fillId="0" borderId="17" xfId="0" applyFont="1" applyFill="1" applyBorder="1" applyAlignment="1">
      <alignment wrapText="1"/>
    </xf>
    <xf numFmtId="0" fontId="5" fillId="0" borderId="37" xfId="0" applyFont="1" applyFill="1" applyBorder="1" applyAlignment="1">
      <alignment horizontal="left" wrapText="1"/>
    </xf>
    <xf numFmtId="0" fontId="5" fillId="0" borderId="37" xfId="0" applyFont="1" applyFill="1" applyBorder="1" applyAlignment="1">
      <alignment horizontal="left" wrapText="1"/>
    </xf>
    <xf numFmtId="0" fontId="5" fillId="0" borderId="37" xfId="0" applyFont="1" applyFill="1" applyBorder="1" applyAlignment="1">
      <alignment horizontal="justify" wrapText="1"/>
    </xf>
    <xf numFmtId="0" fontId="3" fillId="0" borderId="37" xfId="0" applyFont="1" applyFill="1" applyBorder="1" applyAlignment="1">
      <alignment horizontal="justify" wrapText="1"/>
    </xf>
    <xf numFmtId="0" fontId="5" fillId="0" borderId="37" xfId="0" applyFont="1" applyFill="1" applyBorder="1" applyAlignment="1">
      <alignment vertical="distributed"/>
    </xf>
    <xf numFmtId="0" fontId="5" fillId="0" borderId="1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vertical="top" wrapText="1"/>
    </xf>
    <xf numFmtId="0" fontId="16" fillId="0" borderId="15" xfId="0" applyFont="1" applyFill="1" applyBorder="1" applyAlignment="1">
      <alignment wrapText="1"/>
    </xf>
    <xf numFmtId="0" fontId="5" fillId="0" borderId="10" xfId="0" applyFont="1" applyFill="1" applyBorder="1" applyAlignment="1">
      <alignment/>
    </xf>
    <xf numFmtId="174" fontId="3" fillId="0" borderId="0" xfId="0" applyNumberFormat="1" applyFont="1" applyAlignment="1">
      <alignment/>
    </xf>
    <xf numFmtId="0" fontId="62" fillId="0" borderId="0" xfId="0" applyFont="1" applyAlignment="1">
      <alignment/>
    </xf>
    <xf numFmtId="49" fontId="2" fillId="0" borderId="15" xfId="0" applyNumberFormat="1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 wrapText="1"/>
    </xf>
    <xf numFmtId="0" fontId="15" fillId="0" borderId="10" xfId="0" applyFont="1" applyFill="1" applyBorder="1" applyAlignment="1">
      <alignment horizontal="left" vertical="center" wrapText="1"/>
    </xf>
    <xf numFmtId="0" fontId="9" fillId="32" borderId="40" xfId="0" applyFont="1" applyFill="1" applyBorder="1" applyAlignment="1">
      <alignment horizontal="left" wrapText="1"/>
    </xf>
    <xf numFmtId="0" fontId="9" fillId="32" borderId="12" xfId="0" applyFont="1" applyFill="1" applyBorder="1" applyAlignment="1">
      <alignment horizontal="left" wrapText="1"/>
    </xf>
    <xf numFmtId="49" fontId="9" fillId="32" borderId="41" xfId="0" applyNumberFormat="1" applyFont="1" applyFill="1" applyBorder="1" applyAlignment="1">
      <alignment horizontal="left" wrapText="1"/>
    </xf>
    <xf numFmtId="49" fontId="9" fillId="32" borderId="42" xfId="0" applyNumberFormat="1" applyFont="1" applyFill="1" applyBorder="1" applyAlignment="1">
      <alignment horizontal="left" wrapText="1"/>
    </xf>
    <xf numFmtId="0" fontId="9" fillId="32" borderId="43" xfId="0" applyFont="1" applyFill="1" applyBorder="1" applyAlignment="1">
      <alignment horizontal="left" wrapText="1"/>
    </xf>
    <xf numFmtId="49" fontId="9" fillId="32" borderId="44" xfId="0" applyNumberFormat="1" applyFont="1" applyFill="1" applyBorder="1" applyAlignment="1">
      <alignment horizontal="left" wrapText="1"/>
    </xf>
    <xf numFmtId="49" fontId="9" fillId="32" borderId="23" xfId="0" applyNumberFormat="1" applyFont="1" applyFill="1" applyBorder="1" applyAlignment="1">
      <alignment horizontal="left" wrapText="1"/>
    </xf>
    <xf numFmtId="49" fontId="9" fillId="32" borderId="45" xfId="0" applyNumberFormat="1" applyFont="1" applyFill="1" applyBorder="1" applyAlignment="1">
      <alignment horizontal="left" wrapText="1"/>
    </xf>
    <xf numFmtId="49" fontId="9" fillId="32" borderId="16" xfId="0" applyNumberFormat="1" applyFont="1" applyFill="1" applyBorder="1" applyAlignment="1">
      <alignment horizontal="left" wrapText="1"/>
    </xf>
    <xf numFmtId="0" fontId="20" fillId="0" borderId="17" xfId="0" applyFont="1" applyBorder="1" applyAlignment="1">
      <alignment horizontal="center" wrapText="1"/>
    </xf>
    <xf numFmtId="0" fontId="21" fillId="0" borderId="17" xfId="0" applyFont="1" applyBorder="1" applyAlignment="1">
      <alignment horizontal="left" vertical="top" wrapText="1"/>
    </xf>
    <xf numFmtId="0" fontId="21" fillId="0" borderId="46" xfId="0" applyFont="1" applyBorder="1" applyAlignment="1">
      <alignment horizontal="left" vertical="top" wrapText="1"/>
    </xf>
    <xf numFmtId="175" fontId="10" fillId="34" borderId="25" xfId="0" applyNumberFormat="1" applyFont="1" applyFill="1" applyBorder="1" applyAlignment="1">
      <alignment horizontal="left" wrapText="1"/>
    </xf>
    <xf numFmtId="0" fontId="5" fillId="0" borderId="47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20" fillId="0" borderId="17" xfId="0" applyFont="1" applyFill="1" applyBorder="1" applyAlignment="1">
      <alignment horizontal="center" wrapText="1"/>
    </xf>
    <xf numFmtId="0" fontId="21" fillId="0" borderId="17" xfId="0" applyFont="1" applyFill="1" applyBorder="1" applyAlignment="1">
      <alignment horizontal="left" vertical="top" wrapText="1"/>
    </xf>
    <xf numFmtId="175" fontId="22" fillId="0" borderId="10" xfId="0" applyNumberFormat="1" applyFont="1" applyFill="1" applyBorder="1" applyAlignment="1">
      <alignment horizontal="center"/>
    </xf>
    <xf numFmtId="0" fontId="12" fillId="32" borderId="10" xfId="0" applyFont="1" applyFill="1" applyBorder="1" applyAlignment="1">
      <alignment horizontal="left" wrapText="1"/>
    </xf>
    <xf numFmtId="0" fontId="3" fillId="32" borderId="0" xfId="0" applyFont="1" applyFill="1" applyBorder="1" applyAlignment="1">
      <alignment horizontal="right" vertical="top" wrapText="1"/>
    </xf>
    <xf numFmtId="0" fontId="0" fillId="32" borderId="0" xfId="0" applyFill="1" applyAlignment="1">
      <alignment horizontal="right" vertical="top" wrapText="1"/>
    </xf>
    <xf numFmtId="0" fontId="8" fillId="0" borderId="0" xfId="0" applyFont="1" applyBorder="1" applyAlignment="1">
      <alignment horizontal="center" wrapText="1"/>
    </xf>
    <xf numFmtId="0" fontId="2" fillId="32" borderId="0" xfId="0" applyFont="1" applyFill="1" applyBorder="1" applyAlignment="1">
      <alignment horizontal="right" vertical="top" wrapText="1"/>
    </xf>
    <xf numFmtId="0" fontId="14" fillId="32" borderId="0" xfId="0" applyFont="1" applyFill="1" applyAlignment="1">
      <alignment horizontal="right" vertical="top" wrapText="1"/>
    </xf>
    <xf numFmtId="49" fontId="2" fillId="32" borderId="0" xfId="0" applyNumberFormat="1" applyFont="1" applyFill="1" applyBorder="1" applyAlignment="1">
      <alignment horizontal="center" wrapText="1"/>
    </xf>
    <xf numFmtId="0" fontId="3" fillId="32" borderId="0" xfId="0" applyFont="1" applyFill="1" applyBorder="1" applyAlignment="1">
      <alignment horizontal="left" vertical="top" wrapText="1"/>
    </xf>
    <xf numFmtId="0" fontId="8" fillId="32" borderId="48" xfId="0" applyFont="1" applyFill="1" applyBorder="1" applyAlignment="1">
      <alignment horizontal="center" wrapText="1"/>
    </xf>
    <xf numFmtId="0" fontId="9" fillId="32" borderId="10" xfId="0" applyFont="1" applyFill="1" applyBorder="1" applyAlignment="1">
      <alignment horizontal="left" wrapText="1"/>
    </xf>
    <xf numFmtId="0" fontId="18" fillId="32" borderId="10" xfId="0" applyFont="1" applyFill="1" applyBorder="1" applyAlignment="1">
      <alignment horizontal="left" wrapText="1"/>
    </xf>
    <xf numFmtId="49" fontId="9" fillId="32" borderId="49" xfId="0" applyNumberFormat="1" applyFont="1" applyFill="1" applyBorder="1" applyAlignment="1">
      <alignment horizontal="left" wrapText="1"/>
    </xf>
    <xf numFmtId="0" fontId="0" fillId="0" borderId="50" xfId="0" applyBorder="1" applyAlignment="1">
      <alignment horizontal="left" wrapText="1"/>
    </xf>
    <xf numFmtId="0" fontId="0" fillId="0" borderId="51" xfId="0" applyBorder="1" applyAlignment="1">
      <alignment horizontal="left" wrapText="1"/>
    </xf>
    <xf numFmtId="0" fontId="2" fillId="0" borderId="0" xfId="0" applyFont="1" applyFill="1" applyAlignment="1">
      <alignment horizontal="left" vertical="distributed" wrapText="1"/>
    </xf>
    <xf numFmtId="0" fontId="2" fillId="0" borderId="0" xfId="0" applyFont="1" applyFill="1" applyAlignment="1">
      <alignment/>
    </xf>
    <xf numFmtId="0" fontId="3" fillId="0" borderId="0" xfId="0" applyFont="1" applyAlignment="1">
      <alignment horizontal="left" vertical="center" wrapText="1"/>
    </xf>
    <xf numFmtId="0" fontId="7" fillId="0" borderId="0" xfId="0" applyFont="1" applyAlignment="1">
      <alignment/>
    </xf>
    <xf numFmtId="0" fontId="3" fillId="0" borderId="0" xfId="0" applyFont="1" applyBorder="1" applyAlignment="1">
      <alignment horizontal="right"/>
    </xf>
    <xf numFmtId="0" fontId="3" fillId="32" borderId="0" xfId="0" applyFont="1" applyFill="1" applyBorder="1" applyAlignment="1">
      <alignment wrapText="1"/>
    </xf>
    <xf numFmtId="0" fontId="3" fillId="0" borderId="0" xfId="0" applyFont="1" applyAlignment="1">
      <alignment horizontal="right" vertical="distributed"/>
    </xf>
    <xf numFmtId="181" fontId="5" fillId="32" borderId="0" xfId="0" applyNumberFormat="1" applyFont="1" applyFill="1" applyBorder="1" applyAlignment="1">
      <alignment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uh\Dropbox\&#1041;&#1102;&#1076;&#1078;&#1077;&#1090;%202016\&#1088;&#1086;&#1084;&#1072;&#1085;&#1086;&#1074;&#1082;&#1072;%20&#1073;&#1102;&#1076;&#1078;&#1077;&#1090;\&#1080;&#1079;&#1084;5\&#1056;&#1086;&#1084;&#1072;&#1085;&#1086;&#1074;&#1082;&#1072;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ы"/>
      <sheetName val="расходы"/>
      <sheetName val="классификация расходов"/>
    </sheetNames>
    <sheetDataSet>
      <sheetData sheetId="2">
        <row r="11">
          <cell r="A11" t="str">
            <v>Общегосударственные вопросы</v>
          </cell>
        </row>
        <row r="12">
          <cell r="A12" t="str">
            <v>Функционирование высшего должностного лица субъекта Российской Федерации</v>
          </cell>
        </row>
        <row r="86">
          <cell r="A86" t="str">
            <v>Резервные фонды</v>
          </cell>
        </row>
        <row r="93">
          <cell r="A93" t="str">
            <v>Национальная оборона</v>
          </cell>
        </row>
        <row r="94">
          <cell r="A94" t="str">
            <v>Мобилизационная и вневойсковая подготовка</v>
          </cell>
        </row>
        <row r="106">
          <cell r="A106" t="str">
            <v>Национальная безопасность и правоохранительная деятельность</v>
          </cell>
        </row>
        <row r="107">
          <cell r="A107" t="str">
            <v>Органы юстиции</v>
          </cell>
        </row>
        <row r="114">
          <cell r="A114" t="str">
            <v>Обеспечение пожарной безопасности</v>
          </cell>
        </row>
        <row r="125">
          <cell r="A125" t="str">
            <v>Национальная экономика</v>
          </cell>
        </row>
        <row r="126">
          <cell r="A126" t="str">
            <v>Дорожное хозяйство (дорожные фонды)</v>
          </cell>
        </row>
        <row r="151">
          <cell r="A151" t="str">
            <v>Другие вопросы в области национальной экономики</v>
          </cell>
        </row>
        <row r="211">
          <cell r="A211" t="str">
            <v>Жилищно-коммунальное хозяйство</v>
          </cell>
        </row>
        <row r="212">
          <cell r="A212" t="str">
            <v>Благоустройство</v>
          </cell>
        </row>
        <row r="239">
          <cell r="A239" t="str">
            <v>Образование</v>
          </cell>
        </row>
        <row r="246">
          <cell r="A246" t="str">
            <v>Культура и кинематография</v>
          </cell>
        </row>
        <row r="247">
          <cell r="A247" t="str">
            <v>Культура  </v>
          </cell>
        </row>
        <row r="255">
          <cell r="A255" t="str">
            <v>Другие вопросы в области культуры и кинематографии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2"/>
  <sheetViews>
    <sheetView view="pageBreakPreview" zoomScale="90" zoomScaleNormal="90" zoomScaleSheetLayoutView="90" zoomScalePageLayoutView="0" workbookViewId="0" topLeftCell="A49">
      <selection activeCell="E7" sqref="E7"/>
    </sheetView>
  </sheetViews>
  <sheetFormatPr defaultColWidth="9.00390625" defaultRowHeight="12.75"/>
  <cols>
    <col min="1" max="1" width="28.875" style="3" customWidth="1"/>
    <col min="2" max="2" width="45.375" style="1" customWidth="1"/>
    <col min="3" max="3" width="18.75390625" style="5" customWidth="1"/>
    <col min="4" max="4" width="17.125" style="5" customWidth="1"/>
    <col min="5" max="5" width="18.875" style="5" customWidth="1"/>
    <col min="6" max="8" width="9.00390625" style="1" customWidth="1"/>
    <col min="9" max="9" width="10.75390625" style="1" bestFit="1" customWidth="1"/>
    <col min="10" max="16384" width="9.00390625" style="1" customWidth="1"/>
  </cols>
  <sheetData>
    <row r="1" spans="3:6" ht="81.75" customHeight="1">
      <c r="C1" s="278" t="s">
        <v>448</v>
      </c>
      <c r="D1" s="278"/>
      <c r="E1" s="278"/>
      <c r="F1" s="279"/>
    </row>
    <row r="2" spans="1:11" ht="67.5" customHeight="1">
      <c r="A2" s="280" t="s">
        <v>440</v>
      </c>
      <c r="B2" s="280"/>
      <c r="C2" s="280"/>
      <c r="D2" s="280"/>
      <c r="E2" s="280"/>
      <c r="F2" s="35"/>
      <c r="G2" s="35"/>
      <c r="H2" s="35"/>
      <c r="I2" s="35"/>
      <c r="J2" s="35"/>
      <c r="K2" s="35"/>
    </row>
    <row r="3" spans="1:11" ht="54" customHeight="1" hidden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1" ht="15.75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</row>
    <row r="5" spans="1:5" ht="47.25">
      <c r="A5" s="49"/>
      <c r="B5" s="50" t="s">
        <v>0</v>
      </c>
      <c r="C5" s="51">
        <v>2022</v>
      </c>
      <c r="D5" s="51">
        <v>2023</v>
      </c>
      <c r="E5" s="51">
        <v>2024</v>
      </c>
    </row>
    <row r="6" spans="1:5" ht="15.75">
      <c r="A6" s="52" t="s">
        <v>301</v>
      </c>
      <c r="B6" s="53" t="s">
        <v>1</v>
      </c>
      <c r="C6" s="54">
        <f>C7+C8</f>
        <v>110</v>
      </c>
      <c r="D6" s="54">
        <f>D7+D8</f>
        <v>117</v>
      </c>
      <c r="E6" s="54">
        <f>E7+E8</f>
        <v>123</v>
      </c>
    </row>
    <row r="7" spans="1:5" ht="94.5">
      <c r="A7" s="49" t="s">
        <v>302</v>
      </c>
      <c r="B7" s="50" t="s">
        <v>2</v>
      </c>
      <c r="C7" s="55">
        <v>110</v>
      </c>
      <c r="D7" s="55">
        <v>117</v>
      </c>
      <c r="E7" s="55">
        <v>123</v>
      </c>
    </row>
    <row r="8" spans="1:5" ht="157.5">
      <c r="A8" s="49" t="s">
        <v>303</v>
      </c>
      <c r="B8" s="56" t="s">
        <v>3</v>
      </c>
      <c r="C8" s="55">
        <v>0</v>
      </c>
      <c r="D8" s="55">
        <v>0</v>
      </c>
      <c r="E8" s="55">
        <v>0</v>
      </c>
    </row>
    <row r="9" spans="1:5" s="4" customFormat="1" ht="47.25">
      <c r="A9" s="52" t="s">
        <v>365</v>
      </c>
      <c r="B9" s="57" t="s">
        <v>4</v>
      </c>
      <c r="C9" s="54">
        <f>C10+C11+C12+C13</f>
        <v>630.8480000000001</v>
      </c>
      <c r="D9" s="54">
        <f>D10+D11+D12+D13</f>
        <v>646.0540000000001</v>
      </c>
      <c r="E9" s="54">
        <f>E10+E11+E12+E13</f>
        <v>659.687</v>
      </c>
    </row>
    <row r="10" spans="1:5" ht="110.25">
      <c r="A10" s="49" t="s">
        <v>366</v>
      </c>
      <c r="B10" s="244" t="s">
        <v>393</v>
      </c>
      <c r="C10" s="55">
        <v>285.226</v>
      </c>
      <c r="D10" s="55">
        <v>289.043</v>
      </c>
      <c r="E10" s="55">
        <v>290.452</v>
      </c>
    </row>
    <row r="11" spans="1:5" ht="126">
      <c r="A11" s="49" t="s">
        <v>367</v>
      </c>
      <c r="B11" s="244" t="s">
        <v>356</v>
      </c>
      <c r="C11" s="55">
        <v>1.579</v>
      </c>
      <c r="D11" s="55">
        <v>1.619</v>
      </c>
      <c r="E11" s="55">
        <v>1.678</v>
      </c>
    </row>
    <row r="12" spans="1:5" ht="110.25">
      <c r="A12" s="49" t="s">
        <v>368</v>
      </c>
      <c r="B12" s="244" t="s">
        <v>357</v>
      </c>
      <c r="C12" s="55">
        <v>379.809</v>
      </c>
      <c r="D12" s="55">
        <v>391.209</v>
      </c>
      <c r="E12" s="55">
        <v>404.832</v>
      </c>
    </row>
    <row r="13" spans="1:5" ht="94.5">
      <c r="A13" s="49" t="s">
        <v>369</v>
      </c>
      <c r="B13" s="50" t="s">
        <v>358</v>
      </c>
      <c r="C13" s="55">
        <v>-35.766</v>
      </c>
      <c r="D13" s="55">
        <v>-35.817</v>
      </c>
      <c r="E13" s="55">
        <v>-37.275</v>
      </c>
    </row>
    <row r="14" spans="1:5" ht="15.75">
      <c r="A14" s="52" t="s">
        <v>304</v>
      </c>
      <c r="B14" s="53" t="s">
        <v>5</v>
      </c>
      <c r="C14" s="54">
        <f>C15</f>
        <v>64</v>
      </c>
      <c r="D14" s="54">
        <f>D15</f>
        <v>66</v>
      </c>
      <c r="E14" s="54">
        <f>E15</f>
        <v>68</v>
      </c>
    </row>
    <row r="15" spans="1:5" ht="31.5">
      <c r="A15" s="49" t="s">
        <v>305</v>
      </c>
      <c r="B15" s="50" t="s">
        <v>6</v>
      </c>
      <c r="C15" s="55">
        <v>64</v>
      </c>
      <c r="D15" s="55">
        <v>66</v>
      </c>
      <c r="E15" s="55">
        <v>68</v>
      </c>
    </row>
    <row r="16" spans="1:5" ht="15.75">
      <c r="A16" s="52" t="s">
        <v>306</v>
      </c>
      <c r="B16" s="53" t="s">
        <v>7</v>
      </c>
      <c r="C16" s="54">
        <f>C17+C18</f>
        <v>185</v>
      </c>
      <c r="D16" s="54">
        <f>D17+D18</f>
        <v>192</v>
      </c>
      <c r="E16" s="54">
        <f>E17+E18</f>
        <v>198</v>
      </c>
    </row>
    <row r="17" spans="1:5" ht="15.75">
      <c r="A17" s="49" t="s">
        <v>307</v>
      </c>
      <c r="B17" s="50" t="s">
        <v>8</v>
      </c>
      <c r="C17" s="55">
        <v>22</v>
      </c>
      <c r="D17" s="55">
        <v>24</v>
      </c>
      <c r="E17" s="55">
        <v>26</v>
      </c>
    </row>
    <row r="18" spans="1:5" s="4" customFormat="1" ht="15.75">
      <c r="A18" s="52" t="s">
        <v>308</v>
      </c>
      <c r="B18" s="50" t="s">
        <v>9</v>
      </c>
      <c r="C18" s="54">
        <f>C19+C20</f>
        <v>163</v>
      </c>
      <c r="D18" s="54">
        <f>D19+D20</f>
        <v>168</v>
      </c>
      <c r="E18" s="54">
        <f>E19+E20</f>
        <v>172</v>
      </c>
    </row>
    <row r="19" spans="1:5" ht="63">
      <c r="A19" s="49" t="s">
        <v>310</v>
      </c>
      <c r="B19" s="50" t="s">
        <v>354</v>
      </c>
      <c r="C19" s="55">
        <v>5</v>
      </c>
      <c r="D19" s="55">
        <v>6</v>
      </c>
      <c r="E19" s="55">
        <v>7</v>
      </c>
    </row>
    <row r="20" spans="1:5" ht="75" customHeight="1">
      <c r="A20" s="49" t="s">
        <v>309</v>
      </c>
      <c r="B20" s="50" t="s">
        <v>355</v>
      </c>
      <c r="C20" s="254">
        <v>158</v>
      </c>
      <c r="D20" s="55">
        <v>162</v>
      </c>
      <c r="E20" s="55">
        <v>165</v>
      </c>
    </row>
    <row r="21" spans="1:5" s="4" customFormat="1" ht="15.75">
      <c r="A21" s="52" t="s">
        <v>370</v>
      </c>
      <c r="B21" s="53" t="s">
        <v>10</v>
      </c>
      <c r="C21" s="54">
        <f>C22</f>
        <v>10</v>
      </c>
      <c r="D21" s="54">
        <f>D22</f>
        <v>12</v>
      </c>
      <c r="E21" s="54">
        <f>E22</f>
        <v>13</v>
      </c>
    </row>
    <row r="22" spans="1:5" s="4" customFormat="1" ht="110.25">
      <c r="A22" s="52" t="s">
        <v>399</v>
      </c>
      <c r="B22" s="50" t="s">
        <v>398</v>
      </c>
      <c r="C22" s="54">
        <v>10</v>
      </c>
      <c r="D22" s="54">
        <v>12</v>
      </c>
      <c r="E22" s="54">
        <v>13</v>
      </c>
    </row>
    <row r="23" spans="1:5" s="4" customFormat="1" ht="78.75">
      <c r="A23" s="52" t="s">
        <v>371</v>
      </c>
      <c r="B23" s="53" t="s">
        <v>11</v>
      </c>
      <c r="C23" s="54">
        <f aca="true" t="shared" si="0" ref="C23:E24">C24</f>
        <v>575.492</v>
      </c>
      <c r="D23" s="54">
        <f t="shared" si="0"/>
        <v>406.09271</v>
      </c>
      <c r="E23" s="54">
        <f t="shared" si="0"/>
        <v>466.59271</v>
      </c>
    </row>
    <row r="24" spans="1:5" s="4" customFormat="1" ht="63">
      <c r="A24" s="49" t="s">
        <v>372</v>
      </c>
      <c r="B24" s="50" t="s">
        <v>359</v>
      </c>
      <c r="C24" s="54">
        <f>C25</f>
        <v>575.492</v>
      </c>
      <c r="D24" s="54">
        <f t="shared" si="0"/>
        <v>406.09271</v>
      </c>
      <c r="E24" s="54">
        <f t="shared" si="0"/>
        <v>466.59271</v>
      </c>
    </row>
    <row r="25" spans="1:5" s="4" customFormat="1" ht="78.75">
      <c r="A25" s="49" t="s">
        <v>373</v>
      </c>
      <c r="B25" s="50" t="s">
        <v>360</v>
      </c>
      <c r="C25" s="54">
        <v>575.492</v>
      </c>
      <c r="D25" s="54">
        <v>406.09271</v>
      </c>
      <c r="E25" s="54">
        <v>466.59271</v>
      </c>
    </row>
    <row r="26" spans="1:5" s="4" customFormat="1" ht="15.75">
      <c r="A26" s="49" t="s">
        <v>391</v>
      </c>
      <c r="B26" s="53" t="s">
        <v>390</v>
      </c>
      <c r="C26" s="54">
        <v>0</v>
      </c>
      <c r="D26" s="54">
        <v>0</v>
      </c>
      <c r="E26" s="54">
        <v>0</v>
      </c>
    </row>
    <row r="27" spans="1:5" s="4" customFormat="1" ht="78.75">
      <c r="A27" s="49" t="s">
        <v>438</v>
      </c>
      <c r="B27" s="50" t="s">
        <v>433</v>
      </c>
      <c r="C27" s="54">
        <v>0</v>
      </c>
      <c r="D27" s="54">
        <v>0</v>
      </c>
      <c r="E27" s="54">
        <v>0</v>
      </c>
    </row>
    <row r="28" spans="1:5" s="4" customFormat="1" ht="15.75">
      <c r="A28" s="52"/>
      <c r="B28" s="53" t="s">
        <v>12</v>
      </c>
      <c r="C28" s="54">
        <f>C6+C9+C14+C16+C21+C23+C26+C27</f>
        <v>1575.3400000000001</v>
      </c>
      <c r="D28" s="54">
        <f>D6+D9+D14+D16+D21+D23</f>
        <v>1439.14671</v>
      </c>
      <c r="E28" s="54">
        <f>E6+E9+E14+E16+E21+E23</f>
        <v>1528.2797099999998</v>
      </c>
    </row>
    <row r="29" spans="1:5" s="4" customFormat="1" ht="15.75">
      <c r="A29" s="52" t="s">
        <v>352</v>
      </c>
      <c r="B29" s="53" t="s">
        <v>361</v>
      </c>
      <c r="C29" s="54">
        <f>C30</f>
        <v>1942.8</v>
      </c>
      <c r="D29" s="54">
        <f>D30</f>
        <v>2086.4</v>
      </c>
      <c r="E29" s="54">
        <f>E30</f>
        <v>1741.1</v>
      </c>
    </row>
    <row r="30" spans="1:5" s="4" customFormat="1" ht="31.5">
      <c r="A30" s="49" t="s">
        <v>374</v>
      </c>
      <c r="B30" s="50" t="s">
        <v>329</v>
      </c>
      <c r="C30" s="55">
        <f>C31+C34+C36+C41+C49</f>
        <v>1942.8</v>
      </c>
      <c r="D30" s="55">
        <f>D31+D34+D36+D40</f>
        <v>2086.4</v>
      </c>
      <c r="E30" s="55">
        <f>E31+E34+E36</f>
        <v>1741.1</v>
      </c>
    </row>
    <row r="31" spans="1:5" ht="31.5">
      <c r="A31" s="52" t="s">
        <v>386</v>
      </c>
      <c r="B31" s="53" t="s">
        <v>362</v>
      </c>
      <c r="C31" s="54">
        <f>C32+C33</f>
        <v>1838</v>
      </c>
      <c r="D31" s="54">
        <f>D32+D33</f>
        <v>1626</v>
      </c>
      <c r="E31" s="54">
        <f>E32+E33</f>
        <v>1629</v>
      </c>
    </row>
    <row r="32" spans="1:5" s="4" customFormat="1" ht="47.25">
      <c r="A32" s="49" t="s">
        <v>375</v>
      </c>
      <c r="B32" s="50" t="s">
        <v>363</v>
      </c>
      <c r="C32" s="55">
        <v>1838</v>
      </c>
      <c r="D32" s="55">
        <v>1626</v>
      </c>
      <c r="E32" s="55">
        <v>1629</v>
      </c>
    </row>
    <row r="33" spans="1:5" ht="47.25">
      <c r="A33" s="49" t="s">
        <v>376</v>
      </c>
      <c r="B33" s="50" t="s">
        <v>328</v>
      </c>
      <c r="C33" s="55">
        <v>0</v>
      </c>
      <c r="D33" s="55">
        <v>0</v>
      </c>
      <c r="E33" s="55">
        <v>0</v>
      </c>
    </row>
    <row r="34" spans="1:5" ht="31.5">
      <c r="A34" s="49" t="s">
        <v>387</v>
      </c>
      <c r="B34" s="50" t="s">
        <v>389</v>
      </c>
      <c r="C34" s="55">
        <v>0</v>
      </c>
      <c r="D34" s="55">
        <f>D35</f>
        <v>0</v>
      </c>
      <c r="E34" s="55">
        <f>E35</f>
        <v>0</v>
      </c>
    </row>
    <row r="35" spans="1:5" ht="63">
      <c r="A35" s="255" t="s">
        <v>394</v>
      </c>
      <c r="B35" s="50" t="s">
        <v>395</v>
      </c>
      <c r="C35" s="55">
        <v>0</v>
      </c>
      <c r="D35" s="55">
        <v>0</v>
      </c>
      <c r="E35" s="55">
        <v>0</v>
      </c>
    </row>
    <row r="36" spans="1:5" ht="31.5">
      <c r="A36" s="52" t="s">
        <v>377</v>
      </c>
      <c r="B36" s="53" t="s">
        <v>364</v>
      </c>
      <c r="C36" s="54">
        <f aca="true" t="shared" si="1" ref="C36:E37">C37</f>
        <v>104.8</v>
      </c>
      <c r="D36" s="54">
        <f t="shared" si="1"/>
        <v>108.3</v>
      </c>
      <c r="E36" s="54">
        <f t="shared" si="1"/>
        <v>112.1</v>
      </c>
    </row>
    <row r="37" spans="1:5" s="4" customFormat="1" ht="63">
      <c r="A37" s="49" t="s">
        <v>379</v>
      </c>
      <c r="B37" s="50" t="s">
        <v>13</v>
      </c>
      <c r="C37" s="55">
        <f t="shared" si="1"/>
        <v>104.8</v>
      </c>
      <c r="D37" s="55">
        <f t="shared" si="1"/>
        <v>108.3</v>
      </c>
      <c r="E37" s="55">
        <f t="shared" si="1"/>
        <v>112.1</v>
      </c>
    </row>
    <row r="38" spans="1:5" ht="78.75">
      <c r="A38" s="49" t="s">
        <v>392</v>
      </c>
      <c r="B38" s="272" t="s">
        <v>353</v>
      </c>
      <c r="C38" s="55">
        <f>'3 '!K95</f>
        <v>104.8</v>
      </c>
      <c r="D38" s="55">
        <f>'3 '!L95</f>
        <v>108.3</v>
      </c>
      <c r="E38" s="55">
        <f>'3 '!M95</f>
        <v>112.1</v>
      </c>
    </row>
    <row r="39" spans="1:5" ht="15.75">
      <c r="A39" s="49" t="s">
        <v>428</v>
      </c>
      <c r="B39" s="273" t="s">
        <v>63</v>
      </c>
      <c r="C39" s="55">
        <v>0</v>
      </c>
      <c r="D39" s="55">
        <v>0</v>
      </c>
      <c r="E39" s="55">
        <v>0</v>
      </c>
    </row>
    <row r="40" spans="1:5" ht="31.5">
      <c r="A40" s="253" t="s">
        <v>444</v>
      </c>
      <c r="B40" s="273" t="s">
        <v>443</v>
      </c>
      <c r="C40" s="55">
        <v>0</v>
      </c>
      <c r="D40" s="55">
        <v>352.1</v>
      </c>
      <c r="E40" s="55">
        <v>0</v>
      </c>
    </row>
    <row r="41" spans="1:5" ht="31.5">
      <c r="A41" s="253" t="s">
        <v>378</v>
      </c>
      <c r="B41" s="58" t="s">
        <v>182</v>
      </c>
      <c r="C41" s="55">
        <v>0</v>
      </c>
      <c r="D41" s="55">
        <v>0</v>
      </c>
      <c r="E41" s="55">
        <v>0</v>
      </c>
    </row>
    <row r="42" spans="1:5" ht="25.5">
      <c r="A42" s="274" t="s">
        <v>425</v>
      </c>
      <c r="B42" s="275" t="s">
        <v>427</v>
      </c>
      <c r="C42" s="55">
        <f>C43</f>
        <v>0</v>
      </c>
      <c r="D42" s="55">
        <v>0</v>
      </c>
      <c r="E42" s="55">
        <v>0</v>
      </c>
    </row>
    <row r="43" spans="1:5" ht="38.25">
      <c r="A43" s="274" t="s">
        <v>424</v>
      </c>
      <c r="B43" s="275" t="s">
        <v>426</v>
      </c>
      <c r="C43" s="55">
        <v>0</v>
      </c>
      <c r="D43" s="55">
        <v>0</v>
      </c>
      <c r="E43" s="55">
        <v>0</v>
      </c>
    </row>
    <row r="44" spans="1:5" ht="38.25">
      <c r="A44" s="274" t="s">
        <v>423</v>
      </c>
      <c r="B44" s="275" t="s">
        <v>426</v>
      </c>
      <c r="C44" s="55">
        <v>0</v>
      </c>
      <c r="D44" s="55">
        <v>0</v>
      </c>
      <c r="E44" s="55">
        <v>0</v>
      </c>
    </row>
    <row r="45" spans="1:5" ht="25.5">
      <c r="A45" s="268" t="s">
        <v>407</v>
      </c>
      <c r="B45" s="270" t="s">
        <v>400</v>
      </c>
      <c r="C45" s="55">
        <v>0</v>
      </c>
      <c r="D45" s="55">
        <v>0</v>
      </c>
      <c r="E45" s="55">
        <v>0</v>
      </c>
    </row>
    <row r="46" spans="1:5" ht="38.25">
      <c r="A46" s="268" t="s">
        <v>408</v>
      </c>
      <c r="B46" s="269" t="s">
        <v>401</v>
      </c>
      <c r="C46" s="55">
        <v>0</v>
      </c>
      <c r="D46" s="55">
        <v>0</v>
      </c>
      <c r="E46" s="55">
        <v>0</v>
      </c>
    </row>
    <row r="47" spans="1:5" ht="38.25">
      <c r="A47" s="268" t="s">
        <v>409</v>
      </c>
      <c r="B47" s="269" t="s">
        <v>402</v>
      </c>
      <c r="C47" s="55">
        <v>0</v>
      </c>
      <c r="D47" s="55">
        <v>0</v>
      </c>
      <c r="E47" s="55">
        <v>0</v>
      </c>
    </row>
    <row r="48" spans="1:5" ht="63.75">
      <c r="A48" s="274" t="s">
        <v>410</v>
      </c>
      <c r="B48" s="269" t="s">
        <v>403</v>
      </c>
      <c r="C48" s="55">
        <v>0</v>
      </c>
      <c r="D48" s="55">
        <v>0</v>
      </c>
      <c r="E48" s="55">
        <v>0</v>
      </c>
    </row>
    <row r="49" spans="1:5" ht="15.75">
      <c r="A49" s="274" t="s">
        <v>411</v>
      </c>
      <c r="B49" s="269" t="s">
        <v>404</v>
      </c>
      <c r="C49" s="55">
        <f>C50</f>
        <v>0</v>
      </c>
      <c r="D49" s="55">
        <v>0</v>
      </c>
      <c r="E49" s="55">
        <v>0</v>
      </c>
    </row>
    <row r="50" spans="1:5" ht="25.5">
      <c r="A50" s="274" t="s">
        <v>412</v>
      </c>
      <c r="B50" s="269" t="s">
        <v>405</v>
      </c>
      <c r="C50" s="55">
        <f>C51</f>
        <v>0</v>
      </c>
      <c r="D50" s="55">
        <v>0</v>
      </c>
      <c r="E50" s="55">
        <v>0</v>
      </c>
    </row>
    <row r="51" spans="1:5" ht="25.5">
      <c r="A51" s="274" t="s">
        <v>413</v>
      </c>
      <c r="B51" s="269" t="s">
        <v>405</v>
      </c>
      <c r="C51" s="55">
        <f>C52</f>
        <v>0</v>
      </c>
      <c r="D51" s="55">
        <v>0</v>
      </c>
      <c r="E51" s="55">
        <v>0</v>
      </c>
    </row>
    <row r="52" spans="1:5" ht="51">
      <c r="A52" s="274" t="s">
        <v>414</v>
      </c>
      <c r="B52" s="269" t="s">
        <v>406</v>
      </c>
      <c r="C52" s="55">
        <v>0</v>
      </c>
      <c r="D52" s="55">
        <v>0</v>
      </c>
      <c r="E52" s="55">
        <v>0</v>
      </c>
    </row>
    <row r="53" spans="1:5" ht="15.75">
      <c r="A53" s="49"/>
      <c r="B53" s="50" t="s">
        <v>14</v>
      </c>
      <c r="C53" s="55">
        <f>C28+C29</f>
        <v>3518.1400000000003</v>
      </c>
      <c r="D53" s="55">
        <f>D28+D29</f>
        <v>3525.54671</v>
      </c>
      <c r="E53" s="55">
        <f>E28+E29</f>
        <v>3269.3797099999997</v>
      </c>
    </row>
    <row r="54" spans="1:5" ht="15.75">
      <c r="A54" s="49"/>
      <c r="B54" s="50" t="s">
        <v>15</v>
      </c>
      <c r="C54" s="55">
        <f>C53-'3 '!K10</f>
        <v>0</v>
      </c>
      <c r="D54" s="55">
        <f>D53-'3 '!L10</f>
        <v>0</v>
      </c>
      <c r="E54" s="55">
        <f>E53-'3 '!M10</f>
        <v>0</v>
      </c>
    </row>
    <row r="55" spans="1:5" ht="15.75">
      <c r="A55" s="59"/>
      <c r="B55" s="60"/>
      <c r="C55" s="61"/>
      <c r="D55" s="61"/>
      <c r="E55" s="61"/>
    </row>
    <row r="56" spans="1:5" ht="15.75">
      <c r="A56" s="59"/>
      <c r="B56" s="60"/>
      <c r="C56" s="61"/>
      <c r="D56" s="61"/>
      <c r="E56" s="61"/>
    </row>
    <row r="57" spans="1:5" ht="15.75">
      <c r="A57" s="59"/>
      <c r="B57" s="60"/>
      <c r="C57" s="61"/>
      <c r="D57" s="61"/>
      <c r="E57" s="61"/>
    </row>
    <row r="58" spans="1:5" ht="15.75">
      <c r="A58" s="59"/>
      <c r="B58" s="60"/>
      <c r="C58" s="61"/>
      <c r="D58" s="61"/>
      <c r="E58" s="61"/>
    </row>
    <row r="59" spans="1:5" ht="15.75">
      <c r="A59" s="59"/>
      <c r="B59" s="60"/>
      <c r="C59" s="61"/>
      <c r="D59" s="61"/>
      <c r="E59" s="61"/>
    </row>
    <row r="60" spans="1:5" ht="15.75">
      <c r="A60" s="59"/>
      <c r="B60" s="60"/>
      <c r="C60" s="61"/>
      <c r="D60" s="61"/>
      <c r="E60" s="61"/>
    </row>
    <row r="61" spans="1:5" ht="15.75">
      <c r="A61" s="59"/>
      <c r="B61" s="60"/>
      <c r="C61" s="61"/>
      <c r="D61" s="61"/>
      <c r="E61" s="61"/>
    </row>
    <row r="62" spans="1:5" ht="15.75">
      <c r="A62" s="59"/>
      <c r="B62" s="60"/>
      <c r="C62" s="61"/>
      <c r="D62" s="61"/>
      <c r="E62" s="61"/>
    </row>
    <row r="63" spans="1:5" ht="15.75">
      <c r="A63" s="59"/>
      <c r="B63" s="60"/>
      <c r="C63" s="61"/>
      <c r="D63" s="61"/>
      <c r="E63" s="61"/>
    </row>
    <row r="64" spans="1:5" ht="15.75">
      <c r="A64" s="59"/>
      <c r="B64" s="60"/>
      <c r="C64" s="61"/>
      <c r="D64" s="61"/>
      <c r="E64" s="61"/>
    </row>
    <row r="65" spans="1:5" ht="15.75">
      <c r="A65" s="59"/>
      <c r="B65" s="60"/>
      <c r="C65" s="61"/>
      <c r="D65" s="61"/>
      <c r="E65" s="61"/>
    </row>
    <row r="66" spans="1:5" ht="15.75">
      <c r="A66" s="59"/>
      <c r="B66" s="60"/>
      <c r="C66" s="61"/>
      <c r="D66" s="61"/>
      <c r="E66" s="61"/>
    </row>
    <row r="67" spans="1:5" ht="15.75">
      <c r="A67" s="59"/>
      <c r="B67" s="60"/>
      <c r="C67" s="61"/>
      <c r="D67" s="61"/>
      <c r="E67" s="61"/>
    </row>
    <row r="68" spans="1:5" ht="15.75">
      <c r="A68" s="59"/>
      <c r="B68" s="60"/>
      <c r="C68" s="61"/>
      <c r="D68" s="61"/>
      <c r="E68" s="61"/>
    </row>
    <row r="69" spans="1:5" ht="15.75">
      <c r="A69" s="59"/>
      <c r="B69" s="60"/>
      <c r="C69" s="61"/>
      <c r="D69" s="61"/>
      <c r="E69" s="61"/>
    </row>
    <row r="70" spans="1:5" ht="15.75">
      <c r="A70" s="59"/>
      <c r="B70" s="60"/>
      <c r="C70" s="61"/>
      <c r="D70" s="61"/>
      <c r="E70" s="61"/>
    </row>
    <row r="71" spans="1:5" ht="15.75">
      <c r="A71" s="59"/>
      <c r="B71" s="60"/>
      <c r="C71" s="61"/>
      <c r="D71" s="61"/>
      <c r="E71" s="61"/>
    </row>
    <row r="72" spans="1:5" ht="15.75">
      <c r="A72" s="59"/>
      <c r="B72" s="60"/>
      <c r="C72" s="61"/>
      <c r="D72" s="61"/>
      <c r="E72" s="61"/>
    </row>
  </sheetData>
  <sheetProtection selectLockedCells="1" selectUnlockedCells="1"/>
  <mergeCells count="3">
    <mergeCell ref="E1:F1"/>
    <mergeCell ref="C1:D1"/>
    <mergeCell ref="A2:E2"/>
  </mergeCells>
  <printOptions/>
  <pageMargins left="0.7480314960629921" right="0.7480314960629921" top="0.3937007874015748" bottom="0.3937007874015748" header="0.5118110236220472" footer="0.5118110236220472"/>
  <pageSetup fitToHeight="3" fitToWidth="1" horizontalDpi="300" verticalDpi="3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9"/>
  <sheetViews>
    <sheetView view="pageBreakPreview" zoomScale="90" zoomScaleNormal="90" zoomScaleSheetLayoutView="90" zoomScalePageLayoutView="0" workbookViewId="0" topLeftCell="A22">
      <selection activeCell="G10" sqref="G10"/>
    </sheetView>
  </sheetViews>
  <sheetFormatPr defaultColWidth="9.00390625" defaultRowHeight="12.75"/>
  <cols>
    <col min="1" max="1" width="19.375" style="23" customWidth="1"/>
    <col min="2" max="2" width="64.00390625" style="24" customWidth="1"/>
    <col min="3" max="3" width="29.25390625" style="25" customWidth="1"/>
    <col min="4" max="4" width="30.25390625" style="25" customWidth="1"/>
    <col min="5" max="5" width="39.375" style="25" customWidth="1"/>
    <col min="6" max="7" width="9.00390625" style="25" customWidth="1"/>
    <col min="8" max="8" width="16.00390625" style="25" bestFit="1" customWidth="1"/>
    <col min="9" max="16384" width="9.00390625" style="25" customWidth="1"/>
  </cols>
  <sheetData>
    <row r="1" spans="4:5" ht="84" customHeight="1">
      <c r="D1" s="281" t="s">
        <v>449</v>
      </c>
      <c r="E1" s="282"/>
    </row>
    <row r="2" spans="1:3" ht="48" customHeight="1" hidden="1">
      <c r="A2" s="283" t="s">
        <v>153</v>
      </c>
      <c r="B2" s="283"/>
      <c r="C2" s="283"/>
    </row>
    <row r="3" ht="40.5" customHeight="1"/>
    <row r="4" spans="1:6" ht="18.75">
      <c r="A4" s="44"/>
      <c r="B4" s="45" t="s">
        <v>130</v>
      </c>
      <c r="C4" s="63">
        <v>2022</v>
      </c>
      <c r="D4" s="63">
        <v>2023</v>
      </c>
      <c r="E4" s="63">
        <v>2024</v>
      </c>
      <c r="F4" s="64"/>
    </row>
    <row r="5" spans="1:8" ht="26.25">
      <c r="A5" s="44" t="s">
        <v>131</v>
      </c>
      <c r="B5" s="45" t="str">
        <f>'[1]классификация расходов'!A11</f>
        <v>Общегосударственные вопросы</v>
      </c>
      <c r="C5" s="276">
        <f>'3 '!K11</f>
        <v>1738.07645</v>
      </c>
      <c r="D5" s="46">
        <f>'3 '!L11</f>
        <v>1631.7313600000002</v>
      </c>
      <c r="E5" s="46">
        <f>'3 '!M11</f>
        <v>1732.69664</v>
      </c>
      <c r="F5" s="64"/>
      <c r="H5" s="26"/>
    </row>
    <row r="6" spans="1:6" ht="37.5">
      <c r="A6" s="44" t="s">
        <v>132</v>
      </c>
      <c r="B6" s="45" t="str">
        <f>'[1]классификация расходов'!A12</f>
        <v>Функционирование высшего должностного лица субъекта Российской Федерации</v>
      </c>
      <c r="C6" s="46">
        <f>'3 '!K12</f>
        <v>651.78325</v>
      </c>
      <c r="D6" s="46">
        <f>'3 '!L12</f>
        <v>575.57028</v>
      </c>
      <c r="E6" s="46">
        <f>'3 '!M12</f>
        <v>671.53556</v>
      </c>
      <c r="F6" s="64"/>
    </row>
    <row r="7" spans="1:6" ht="75">
      <c r="A7" s="44" t="s">
        <v>133</v>
      </c>
      <c r="B7" s="45" t="str">
        <f>'3 '!A23</f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C7" s="46">
        <f>'3 '!K23</f>
        <v>1060.2932</v>
      </c>
      <c r="D7" s="46">
        <f>'3 '!L23</f>
        <v>1030.16108</v>
      </c>
      <c r="E7" s="46">
        <f>'3 '!M23</f>
        <v>1035.1610799999999</v>
      </c>
      <c r="F7" s="64"/>
    </row>
    <row r="8" spans="1:6" ht="56.25">
      <c r="A8" s="44" t="s">
        <v>256</v>
      </c>
      <c r="B8" s="48" t="str">
        <f>'3 '!A82</f>
        <v>Обеспечение деятельности финансовых, налоговых и таможенных органов и органов финансового (финансово-бюджетного) надзора</v>
      </c>
      <c r="C8" s="46">
        <f>'3 '!K82</f>
        <v>26</v>
      </c>
      <c r="D8" s="46">
        <f>'3 '!L82</f>
        <v>26</v>
      </c>
      <c r="E8" s="46">
        <f>'3 '!M82</f>
        <v>26</v>
      </c>
      <c r="F8" s="64"/>
    </row>
    <row r="9" spans="1:6" ht="18.75">
      <c r="A9" s="44" t="s">
        <v>134</v>
      </c>
      <c r="B9" s="45" t="str">
        <f>'[1]классификация расходов'!A86</f>
        <v>Резервные фонды</v>
      </c>
      <c r="C9" s="46">
        <f>'3 '!K89</f>
        <v>0</v>
      </c>
      <c r="D9" s="46">
        <v>0</v>
      </c>
      <c r="E9" s="46">
        <v>0</v>
      </c>
      <c r="F9" s="64"/>
    </row>
    <row r="10" spans="1:6" ht="18.75">
      <c r="A10" s="44" t="s">
        <v>135</v>
      </c>
      <c r="B10" s="45" t="str">
        <f>'[1]классификация расходов'!A93</f>
        <v>Национальная оборона</v>
      </c>
      <c r="C10" s="46">
        <f>'3 '!K95</f>
        <v>104.8</v>
      </c>
      <c r="D10" s="46">
        <f>'3 '!L95</f>
        <v>108.3</v>
      </c>
      <c r="E10" s="46">
        <f>'3 '!M95</f>
        <v>112.1</v>
      </c>
      <c r="F10" s="64"/>
    </row>
    <row r="11" spans="1:6" ht="18.75">
      <c r="A11" s="44" t="s">
        <v>136</v>
      </c>
      <c r="B11" s="45" t="str">
        <f>'[1]классификация расходов'!A94</f>
        <v>Мобилизационная и вневойсковая подготовка</v>
      </c>
      <c r="C11" s="46">
        <f>C10</f>
        <v>104.8</v>
      </c>
      <c r="D11" s="46">
        <f>D10</f>
        <v>108.3</v>
      </c>
      <c r="E11" s="46">
        <f>E10</f>
        <v>112.1</v>
      </c>
      <c r="F11" s="64"/>
    </row>
    <row r="12" spans="1:6" ht="37.5">
      <c r="A12" s="44" t="s">
        <v>137</v>
      </c>
      <c r="B12" s="45" t="str">
        <f>'[1]классификация расходов'!A106</f>
        <v>Национальная безопасность и правоохранительная деятельность</v>
      </c>
      <c r="C12" s="46">
        <f>'3 '!K110</f>
        <v>1</v>
      </c>
      <c r="D12" s="46">
        <f>'3 '!L110</f>
        <v>1</v>
      </c>
      <c r="E12" s="46">
        <f>'3 '!M110</f>
        <v>1</v>
      </c>
      <c r="F12" s="64"/>
    </row>
    <row r="13" spans="1:6" ht="18.75">
      <c r="A13" s="44" t="s">
        <v>138</v>
      </c>
      <c r="B13" s="45" t="str">
        <f>'[1]классификация расходов'!A107</f>
        <v>Органы юстиции</v>
      </c>
      <c r="C13" s="46">
        <f>'3 '!K111</f>
        <v>0</v>
      </c>
      <c r="D13" s="46">
        <f>'3 '!L111</f>
        <v>0</v>
      </c>
      <c r="E13" s="46">
        <f>'3 '!M111</f>
        <v>0</v>
      </c>
      <c r="F13" s="64"/>
    </row>
    <row r="14" spans="1:6" ht="56.25">
      <c r="A14" s="44" t="s">
        <v>257</v>
      </c>
      <c r="B14" s="194" t="s">
        <v>203</v>
      </c>
      <c r="C14" s="46">
        <f>'3 '!K118</f>
        <v>0</v>
      </c>
      <c r="D14" s="46">
        <f>'3 '!L118</f>
        <v>0</v>
      </c>
      <c r="E14" s="46">
        <f>'3 '!M118</f>
        <v>0</v>
      </c>
      <c r="F14" s="64"/>
    </row>
    <row r="15" spans="1:6" ht="18.75">
      <c r="A15" s="44" t="s">
        <v>139</v>
      </c>
      <c r="B15" s="45" t="str">
        <f>'[1]классификация расходов'!A114</f>
        <v>Обеспечение пожарной безопасности</v>
      </c>
      <c r="C15" s="46">
        <f>'3 '!K125</f>
        <v>0</v>
      </c>
      <c r="D15" s="46">
        <f>'3 '!L125</f>
        <v>0</v>
      </c>
      <c r="E15" s="46">
        <f>'3 '!M125</f>
        <v>0</v>
      </c>
      <c r="F15" s="64"/>
    </row>
    <row r="16" spans="1:6" ht="37.5">
      <c r="A16" s="44" t="s">
        <v>258</v>
      </c>
      <c r="B16" s="45" t="str">
        <f>'3 '!A139</f>
        <v>Другие вопросы в области национальной безопасности и правоохранительной деятельности</v>
      </c>
      <c r="C16" s="46">
        <f>'3 '!K139</f>
        <v>1</v>
      </c>
      <c r="D16" s="46">
        <f>'3 '!L139</f>
        <v>1</v>
      </c>
      <c r="E16" s="46">
        <f>'3 '!M139</f>
        <v>1</v>
      </c>
      <c r="F16" s="64"/>
    </row>
    <row r="17" spans="1:6" ht="18.75">
      <c r="A17" s="44" t="s">
        <v>140</v>
      </c>
      <c r="B17" s="45" t="str">
        <f>'[1]классификация расходов'!A125</f>
        <v>Национальная экономика</v>
      </c>
      <c r="C17" s="46">
        <f>'3 '!K150</f>
        <v>659.0469999999999</v>
      </c>
      <c r="D17" s="46">
        <f>'3 '!L150</f>
        <v>1030.353</v>
      </c>
      <c r="E17" s="46">
        <f>'3 '!M150</f>
        <v>686.436</v>
      </c>
      <c r="F17" s="64"/>
    </row>
    <row r="18" spans="1:6" ht="18.75">
      <c r="A18" s="44" t="s">
        <v>141</v>
      </c>
      <c r="B18" s="45" t="str">
        <f>'[1]классификация расходов'!A126</f>
        <v>Дорожное хозяйство (дорожные фонды)</v>
      </c>
      <c r="C18" s="46">
        <f>'3 '!K151</f>
        <v>630.848</v>
      </c>
      <c r="D18" s="46">
        <f>'3 '!L151</f>
        <v>646.0540000000001</v>
      </c>
      <c r="E18" s="46">
        <f>'3 '!M151</f>
        <v>658.2370000000001</v>
      </c>
      <c r="F18" s="64"/>
    </row>
    <row r="19" spans="1:6" ht="37.5">
      <c r="A19" s="44" t="s">
        <v>142</v>
      </c>
      <c r="B19" s="45" t="str">
        <f>'[1]классификация расходов'!A151</f>
        <v>Другие вопросы в области национальной экономики</v>
      </c>
      <c r="C19" s="46">
        <f>'3 '!K181</f>
        <v>28.198999999999998</v>
      </c>
      <c r="D19" s="46">
        <f>'3 '!L181</f>
        <v>384.29900000000004</v>
      </c>
      <c r="E19" s="46">
        <f>'3 '!M181</f>
        <v>28.198999999999998</v>
      </c>
      <c r="F19" s="64"/>
    </row>
    <row r="20" spans="1:6" ht="18.75">
      <c r="A20" s="44" t="s">
        <v>143</v>
      </c>
      <c r="B20" s="45" t="str">
        <f>'[1]классификация расходов'!A211</f>
        <v>Жилищно-коммунальное хозяйство</v>
      </c>
      <c r="C20" s="46">
        <f>'3 '!K222</f>
        <v>392.69717</v>
      </c>
      <c r="D20" s="46">
        <f>'3 '!L222</f>
        <v>322.846</v>
      </c>
      <c r="E20" s="46">
        <f>'3 '!M222</f>
        <v>237.17072</v>
      </c>
      <c r="F20" s="64"/>
    </row>
    <row r="21" spans="1:6" ht="18.75">
      <c r="A21" s="44" t="s">
        <v>144</v>
      </c>
      <c r="B21" s="45" t="str">
        <f>'3 '!A223</f>
        <v>Коммунальное хозяйство</v>
      </c>
      <c r="C21" s="46">
        <f>'3 '!K223</f>
        <v>0</v>
      </c>
      <c r="D21" s="46">
        <f>'3 '!L223</f>
        <v>0</v>
      </c>
      <c r="E21" s="46">
        <f>'3 '!M223</f>
        <v>0</v>
      </c>
      <c r="F21" s="64"/>
    </row>
    <row r="22" spans="1:6" ht="18.75">
      <c r="A22" s="44" t="s">
        <v>146</v>
      </c>
      <c r="B22" s="45" t="str">
        <f>'[1]классификация расходов'!A212</f>
        <v>Благоустройство</v>
      </c>
      <c r="C22" s="46">
        <f>'3 '!K238</f>
        <v>392.69717</v>
      </c>
      <c r="D22" s="46">
        <f>'3 '!L238</f>
        <v>322.846</v>
      </c>
      <c r="E22" s="46">
        <f>'3 '!M238</f>
        <v>237.17072</v>
      </c>
      <c r="F22" s="64"/>
    </row>
    <row r="23" spans="1:6" ht="18.75">
      <c r="A23" s="44" t="s">
        <v>147</v>
      </c>
      <c r="B23" s="45" t="str">
        <f>'[1]классификация расходов'!A239</f>
        <v>Образование</v>
      </c>
      <c r="C23" s="46">
        <f>'3 '!K266</f>
        <v>0.133</v>
      </c>
      <c r="D23" s="46">
        <f>'3 '!L266</f>
        <v>0.133</v>
      </c>
      <c r="E23" s="46">
        <f>'3 '!M266</f>
        <v>0.133</v>
      </c>
      <c r="F23" s="64"/>
    </row>
    <row r="24" spans="1:6" ht="18.75">
      <c r="A24" s="44" t="s">
        <v>148</v>
      </c>
      <c r="B24" s="45" t="str">
        <f>'3 '!A267</f>
        <v>Молодежная политика  </v>
      </c>
      <c r="C24" s="46">
        <f>C23</f>
        <v>0.133</v>
      </c>
      <c r="D24" s="46">
        <f>D23</f>
        <v>0.133</v>
      </c>
      <c r="E24" s="46">
        <f>E23</f>
        <v>0.133</v>
      </c>
      <c r="F24" s="64"/>
    </row>
    <row r="25" spans="1:6" ht="18.75">
      <c r="A25" s="44" t="s">
        <v>149</v>
      </c>
      <c r="B25" s="45" t="str">
        <f>'[1]классификация расходов'!A246</f>
        <v>Культура и кинематография</v>
      </c>
      <c r="C25" s="46">
        <f>'3 '!K301+'3 '!K274</f>
        <v>622.38638</v>
      </c>
      <c r="D25" s="46">
        <f>'3 '!L301+'3 '!L274</f>
        <v>353.92935</v>
      </c>
      <c r="E25" s="46">
        <f>'3 '!M301+'3 '!M274</f>
        <v>340.42935</v>
      </c>
      <c r="F25" s="64"/>
    </row>
    <row r="26" spans="1:6" ht="18.75">
      <c r="A26" s="44" t="s">
        <v>150</v>
      </c>
      <c r="B26" s="45" t="str">
        <f>'[1]классификация расходов'!A247</f>
        <v>Культура  </v>
      </c>
      <c r="C26" s="46">
        <f>'3 '!K302+'3 '!K275</f>
        <v>622.38638</v>
      </c>
      <c r="D26" s="46">
        <f>'3 '!L302+'3 '!L275</f>
        <v>353.92935</v>
      </c>
      <c r="E26" s="46">
        <f>'3 '!M302+'3 '!M275</f>
        <v>340.42935</v>
      </c>
      <c r="F26" s="64"/>
    </row>
    <row r="27" spans="1:6" ht="37.5">
      <c r="A27" s="256" t="s">
        <v>151</v>
      </c>
      <c r="B27" s="257" t="str">
        <f>'[1]классификация расходов'!A255</f>
        <v>Другие вопросы в области культуры и кинематографии</v>
      </c>
      <c r="C27" s="46">
        <f>'3 '!K309</f>
        <v>0</v>
      </c>
      <c r="D27" s="46">
        <f>'3 '!L309</f>
        <v>0</v>
      </c>
      <c r="E27" s="46">
        <f>'3 '!M309</f>
        <v>0</v>
      </c>
      <c r="F27" s="64"/>
    </row>
    <row r="28" spans="1:6" ht="18.75">
      <c r="A28" s="44" t="s">
        <v>259</v>
      </c>
      <c r="B28" s="48" t="s">
        <v>251</v>
      </c>
      <c r="C28" s="46">
        <f>'3 '!K320</f>
        <v>0</v>
      </c>
      <c r="D28" s="46">
        <f>'3 '!L320</f>
        <v>0</v>
      </c>
      <c r="E28" s="46">
        <f>'3 '!M320</f>
        <v>0</v>
      </c>
      <c r="F28" s="64"/>
    </row>
    <row r="29" spans="1:6" ht="56.25">
      <c r="A29" s="44" t="s">
        <v>260</v>
      </c>
      <c r="B29" s="258" t="s">
        <v>252</v>
      </c>
      <c r="C29" s="46">
        <f>'3 '!K321</f>
        <v>0</v>
      </c>
      <c r="D29" s="46">
        <f>'3 '!L321</f>
        <v>0</v>
      </c>
      <c r="E29" s="46">
        <f>'3 '!M321</f>
        <v>0</v>
      </c>
      <c r="F29" s="64"/>
    </row>
    <row r="30" spans="1:6" ht="30.75" customHeight="1">
      <c r="A30" s="44" t="s">
        <v>172</v>
      </c>
      <c r="B30" s="47" t="str">
        <f>'3 '!A328</f>
        <v>Социальное обеспечение населения</v>
      </c>
      <c r="C30" s="46">
        <f>'3 '!K328</f>
        <v>0</v>
      </c>
      <c r="D30" s="46">
        <f>'3 '!L328</f>
        <v>0</v>
      </c>
      <c r="E30" s="46">
        <f>'3 '!M328</f>
        <v>0</v>
      </c>
      <c r="F30" s="64"/>
    </row>
    <row r="31" spans="1:6" ht="18.75">
      <c r="A31" s="44"/>
      <c r="B31" s="48" t="s">
        <v>161</v>
      </c>
      <c r="C31" s="46">
        <f>'3 '!K339</f>
        <v>0</v>
      </c>
      <c r="D31" s="46">
        <f>'3 '!L339</f>
        <v>77.254</v>
      </c>
      <c r="E31" s="46">
        <f>'3 '!M339</f>
        <v>159.414</v>
      </c>
      <c r="F31" s="64"/>
    </row>
    <row r="32" spans="1:8" ht="18.75">
      <c r="A32" s="44"/>
      <c r="B32" s="45" t="s">
        <v>152</v>
      </c>
      <c r="C32" s="46">
        <f>C5+C10+C12+C17+C20+C23+C25+C28+C31</f>
        <v>3518.1399999999994</v>
      </c>
      <c r="D32" s="46">
        <f>D5+D10+D12+D17+D20+D23+D25+D28+D31</f>
        <v>3525.5467099999996</v>
      </c>
      <c r="E32" s="46">
        <f>E5+E10+E12+E17+E20+E23+E25+E28+E31</f>
        <v>3269.3797099999992</v>
      </c>
      <c r="F32" s="64"/>
      <c r="H32" s="26"/>
    </row>
    <row r="33" spans="1:6" ht="18.75">
      <c r="A33" s="65"/>
      <c r="B33" s="66"/>
      <c r="C33" s="64"/>
      <c r="D33" s="64"/>
      <c r="E33" s="64"/>
      <c r="F33" s="64"/>
    </row>
    <row r="34" spans="1:6" ht="18.75">
      <c r="A34" s="65"/>
      <c r="B34" s="66"/>
      <c r="C34" s="64"/>
      <c r="D34" s="64"/>
      <c r="E34" s="64"/>
      <c r="F34" s="64"/>
    </row>
    <row r="35" spans="1:6" ht="18.75">
      <c r="A35" s="65"/>
      <c r="B35" s="66"/>
      <c r="C35" s="64"/>
      <c r="D35" s="64"/>
      <c r="E35" s="64"/>
      <c r="F35" s="64"/>
    </row>
    <row r="36" spans="1:6" ht="18.75">
      <c r="A36" s="65"/>
      <c r="B36" s="66"/>
      <c r="C36" s="64"/>
      <c r="D36" s="64"/>
      <c r="E36" s="64"/>
      <c r="F36" s="64"/>
    </row>
    <row r="37" spans="1:6" ht="18.75">
      <c r="A37" s="65"/>
      <c r="B37" s="66"/>
      <c r="C37" s="64"/>
      <c r="D37" s="64"/>
      <c r="E37" s="64"/>
      <c r="F37" s="64"/>
    </row>
    <row r="38" spans="1:6" ht="18.75">
      <c r="A38" s="65"/>
      <c r="B38" s="66"/>
      <c r="C38" s="64"/>
      <c r="D38" s="64"/>
      <c r="E38" s="64"/>
      <c r="F38" s="64"/>
    </row>
    <row r="39" spans="1:6" ht="18.75">
      <c r="A39" s="65"/>
      <c r="B39" s="66"/>
      <c r="C39" s="64"/>
      <c r="D39" s="64"/>
      <c r="E39" s="64"/>
      <c r="F39" s="64"/>
    </row>
    <row r="40" spans="1:6" ht="18.75">
      <c r="A40" s="65"/>
      <c r="B40" s="66"/>
      <c r="C40" s="64"/>
      <c r="D40" s="64"/>
      <c r="E40" s="64"/>
      <c r="F40" s="64"/>
    </row>
    <row r="41" spans="1:6" ht="18.75">
      <c r="A41" s="65"/>
      <c r="B41" s="66"/>
      <c r="C41" s="64"/>
      <c r="D41" s="64"/>
      <c r="E41" s="64"/>
      <c r="F41" s="64"/>
    </row>
    <row r="42" spans="1:6" ht="18.75">
      <c r="A42" s="65"/>
      <c r="B42" s="66"/>
      <c r="C42" s="64"/>
      <c r="D42" s="64"/>
      <c r="E42" s="64"/>
      <c r="F42" s="64"/>
    </row>
    <row r="43" spans="1:6" ht="18.75">
      <c r="A43" s="65"/>
      <c r="B43" s="66"/>
      <c r="C43" s="64"/>
      <c r="D43" s="64"/>
      <c r="E43" s="64"/>
      <c r="F43" s="64"/>
    </row>
    <row r="44" spans="1:6" ht="18.75">
      <c r="A44" s="65"/>
      <c r="B44" s="66"/>
      <c r="C44" s="64"/>
      <c r="D44" s="64"/>
      <c r="E44" s="64"/>
      <c r="F44" s="64"/>
    </row>
    <row r="45" spans="1:6" ht="18.75">
      <c r="A45" s="65"/>
      <c r="B45" s="66"/>
      <c r="C45" s="64"/>
      <c r="D45" s="64"/>
      <c r="E45" s="64"/>
      <c r="F45" s="64"/>
    </row>
    <row r="46" spans="1:6" ht="18.75">
      <c r="A46" s="65"/>
      <c r="B46" s="66"/>
      <c r="C46" s="64"/>
      <c r="D46" s="64"/>
      <c r="E46" s="64"/>
      <c r="F46" s="64"/>
    </row>
    <row r="47" spans="1:6" ht="18.75">
      <c r="A47" s="65"/>
      <c r="B47" s="66"/>
      <c r="C47" s="64"/>
      <c r="D47" s="64"/>
      <c r="E47" s="64"/>
      <c r="F47" s="64"/>
    </row>
    <row r="48" spans="1:6" ht="18.75">
      <c r="A48" s="65"/>
      <c r="B48" s="66"/>
      <c r="C48" s="64"/>
      <c r="D48" s="64"/>
      <c r="E48" s="64"/>
      <c r="F48" s="64"/>
    </row>
    <row r="49" spans="1:6" ht="18.75">
      <c r="A49" s="65"/>
      <c r="B49" s="66"/>
      <c r="C49" s="64"/>
      <c r="D49" s="64"/>
      <c r="E49" s="64"/>
      <c r="F49" s="64"/>
    </row>
    <row r="50" spans="1:6" ht="18.75">
      <c r="A50" s="65"/>
      <c r="B50" s="66"/>
      <c r="C50" s="64"/>
      <c r="D50" s="64"/>
      <c r="E50" s="64"/>
      <c r="F50" s="64"/>
    </row>
    <row r="51" spans="1:6" ht="18.75">
      <c r="A51" s="65"/>
      <c r="B51" s="66"/>
      <c r="C51" s="64"/>
      <c r="D51" s="64"/>
      <c r="E51" s="64"/>
      <c r="F51" s="64"/>
    </row>
    <row r="52" spans="1:6" ht="18.75">
      <c r="A52" s="65"/>
      <c r="B52" s="66"/>
      <c r="C52" s="64"/>
      <c r="D52" s="64"/>
      <c r="E52" s="64"/>
      <c r="F52" s="64"/>
    </row>
    <row r="53" spans="1:6" ht="18.75">
      <c r="A53" s="65"/>
      <c r="B53" s="66"/>
      <c r="C53" s="64"/>
      <c r="D53" s="64"/>
      <c r="E53" s="64"/>
      <c r="F53" s="64"/>
    </row>
    <row r="54" spans="1:6" ht="18.75">
      <c r="A54" s="65"/>
      <c r="B54" s="66"/>
      <c r="C54" s="64"/>
      <c r="D54" s="64"/>
      <c r="E54" s="64"/>
      <c r="F54" s="64"/>
    </row>
    <row r="55" spans="1:6" ht="18.75">
      <c r="A55" s="65"/>
      <c r="B55" s="66"/>
      <c r="C55" s="64"/>
      <c r="D55" s="64"/>
      <c r="E55" s="64"/>
      <c r="F55" s="64"/>
    </row>
    <row r="56" spans="1:6" ht="18.75">
      <c r="A56" s="65"/>
      <c r="B56" s="66"/>
      <c r="C56" s="64"/>
      <c r="D56" s="64"/>
      <c r="E56" s="64"/>
      <c r="F56" s="64"/>
    </row>
    <row r="57" spans="1:6" ht="18.75">
      <c r="A57" s="65"/>
      <c r="B57" s="66"/>
      <c r="C57" s="64"/>
      <c r="D57" s="64"/>
      <c r="E57" s="64"/>
      <c r="F57" s="64"/>
    </row>
    <row r="58" spans="1:6" ht="18.75">
      <c r="A58" s="65"/>
      <c r="B58" s="66"/>
      <c r="C58" s="64"/>
      <c r="D58" s="64"/>
      <c r="E58" s="64"/>
      <c r="F58" s="64"/>
    </row>
    <row r="59" spans="1:6" ht="18.75">
      <c r="A59" s="65"/>
      <c r="B59" s="66"/>
      <c r="C59" s="64"/>
      <c r="D59" s="64"/>
      <c r="E59" s="64"/>
      <c r="F59" s="64"/>
    </row>
    <row r="60" spans="1:6" ht="18.75">
      <c r="A60" s="65"/>
      <c r="B60" s="66"/>
      <c r="C60" s="64"/>
      <c r="D60" s="64"/>
      <c r="E60" s="64"/>
      <c r="F60" s="64"/>
    </row>
    <row r="61" spans="1:6" ht="18.75">
      <c r="A61" s="65"/>
      <c r="B61" s="66"/>
      <c r="C61" s="64"/>
      <c r="D61" s="64"/>
      <c r="E61" s="64"/>
      <c r="F61" s="64"/>
    </row>
    <row r="62" spans="1:6" ht="18.75">
      <c r="A62" s="65"/>
      <c r="B62" s="66"/>
      <c r="C62" s="64"/>
      <c r="D62" s="64"/>
      <c r="E62" s="64"/>
      <c r="F62" s="64"/>
    </row>
    <row r="63" spans="1:6" ht="18.75">
      <c r="A63" s="65"/>
      <c r="B63" s="66"/>
      <c r="C63" s="64"/>
      <c r="D63" s="64"/>
      <c r="E63" s="64"/>
      <c r="F63" s="64"/>
    </row>
    <row r="64" spans="1:6" ht="18.75">
      <c r="A64" s="65"/>
      <c r="B64" s="66"/>
      <c r="C64" s="64"/>
      <c r="D64" s="64"/>
      <c r="E64" s="64"/>
      <c r="F64" s="64"/>
    </row>
    <row r="65" spans="1:6" ht="18.75">
      <c r="A65" s="65"/>
      <c r="B65" s="66"/>
      <c r="C65" s="64"/>
      <c r="D65" s="64"/>
      <c r="E65" s="64"/>
      <c r="F65" s="64"/>
    </row>
    <row r="66" spans="1:6" ht="18.75">
      <c r="A66" s="65"/>
      <c r="B66" s="66"/>
      <c r="C66" s="64"/>
      <c r="D66" s="64"/>
      <c r="E66" s="64"/>
      <c r="F66" s="64"/>
    </row>
    <row r="67" spans="1:6" ht="18.75">
      <c r="A67" s="65"/>
      <c r="B67" s="66"/>
      <c r="C67" s="64"/>
      <c r="D67" s="64"/>
      <c r="E67" s="64"/>
      <c r="F67" s="64"/>
    </row>
    <row r="68" spans="1:6" ht="18.75">
      <c r="A68" s="65"/>
      <c r="B68" s="66"/>
      <c r="C68" s="64"/>
      <c r="D68" s="64"/>
      <c r="E68" s="64"/>
      <c r="F68" s="64"/>
    </row>
    <row r="69" spans="1:6" ht="18.75">
      <c r="A69" s="65"/>
      <c r="B69" s="66"/>
      <c r="C69" s="64"/>
      <c r="D69" s="64"/>
      <c r="E69" s="64"/>
      <c r="F69" s="64"/>
    </row>
    <row r="70" spans="1:6" ht="18.75">
      <c r="A70" s="65"/>
      <c r="B70" s="66"/>
      <c r="C70" s="64"/>
      <c r="D70" s="64"/>
      <c r="E70" s="64"/>
      <c r="F70" s="64"/>
    </row>
    <row r="71" spans="1:6" ht="18.75">
      <c r="A71" s="65"/>
      <c r="B71" s="66"/>
      <c r="C71" s="64"/>
      <c r="D71" s="64"/>
      <c r="E71" s="64"/>
      <c r="F71" s="64"/>
    </row>
    <row r="72" spans="1:6" ht="18.75">
      <c r="A72" s="65"/>
      <c r="B72" s="66"/>
      <c r="C72" s="64"/>
      <c r="D72" s="64"/>
      <c r="E72" s="64"/>
      <c r="F72" s="64"/>
    </row>
    <row r="73" spans="1:6" ht="18.75">
      <c r="A73" s="65"/>
      <c r="B73" s="66"/>
      <c r="C73" s="64"/>
      <c r="D73" s="64"/>
      <c r="E73" s="64"/>
      <c r="F73" s="64"/>
    </row>
    <row r="74" spans="1:6" ht="18.75">
      <c r="A74" s="65"/>
      <c r="B74" s="66"/>
      <c r="C74" s="64"/>
      <c r="D74" s="64"/>
      <c r="E74" s="64"/>
      <c r="F74" s="64"/>
    </row>
    <row r="75" spans="1:6" ht="18.75">
      <c r="A75" s="65"/>
      <c r="B75" s="66"/>
      <c r="C75" s="64"/>
      <c r="D75" s="64"/>
      <c r="E75" s="64"/>
      <c r="F75" s="64"/>
    </row>
    <row r="76" spans="1:6" ht="18.75">
      <c r="A76" s="65"/>
      <c r="B76" s="66"/>
      <c r="C76" s="64"/>
      <c r="D76" s="64"/>
      <c r="E76" s="64"/>
      <c r="F76" s="64"/>
    </row>
    <row r="77" spans="1:6" ht="18.75">
      <c r="A77" s="65"/>
      <c r="B77" s="66"/>
      <c r="C77" s="64"/>
      <c r="D77" s="64"/>
      <c r="E77" s="64"/>
      <c r="F77" s="64"/>
    </row>
    <row r="78" spans="1:6" ht="18.75">
      <c r="A78" s="65"/>
      <c r="B78" s="66"/>
      <c r="C78" s="64"/>
      <c r="D78" s="64"/>
      <c r="E78" s="64"/>
      <c r="F78" s="64"/>
    </row>
    <row r="79" spans="1:6" ht="18.75">
      <c r="A79" s="65"/>
      <c r="B79" s="66"/>
      <c r="C79" s="64"/>
      <c r="D79" s="64"/>
      <c r="E79" s="64"/>
      <c r="F79" s="64"/>
    </row>
    <row r="80" spans="1:6" ht="18.75">
      <c r="A80" s="65"/>
      <c r="B80" s="66"/>
      <c r="C80" s="64"/>
      <c r="D80" s="64"/>
      <c r="E80" s="64"/>
      <c r="F80" s="64"/>
    </row>
    <row r="81" spans="1:6" ht="18.75">
      <c r="A81" s="65"/>
      <c r="B81" s="66"/>
      <c r="C81" s="64"/>
      <c r="D81" s="64"/>
      <c r="E81" s="64"/>
      <c r="F81" s="64"/>
    </row>
    <row r="82" spans="1:6" ht="18.75">
      <c r="A82" s="65"/>
      <c r="B82" s="66"/>
      <c r="C82" s="64"/>
      <c r="D82" s="64"/>
      <c r="E82" s="64"/>
      <c r="F82" s="64"/>
    </row>
    <row r="83" spans="1:6" ht="18.75">
      <c r="A83" s="65"/>
      <c r="B83" s="66"/>
      <c r="C83" s="64"/>
      <c r="D83" s="64"/>
      <c r="E83" s="64"/>
      <c r="F83" s="64"/>
    </row>
    <row r="84" spans="1:6" ht="18.75">
      <c r="A84" s="65"/>
      <c r="B84" s="66"/>
      <c r="C84" s="64"/>
      <c r="D84" s="64"/>
      <c r="E84" s="64"/>
      <c r="F84" s="64"/>
    </row>
    <row r="85" spans="1:6" ht="18.75">
      <c r="A85" s="65"/>
      <c r="B85" s="66"/>
      <c r="C85" s="64"/>
      <c r="D85" s="64"/>
      <c r="E85" s="64"/>
      <c r="F85" s="64"/>
    </row>
    <row r="86" spans="1:6" ht="18.75">
      <c r="A86" s="65"/>
      <c r="B86" s="66"/>
      <c r="C86" s="64"/>
      <c r="D86" s="64"/>
      <c r="E86" s="64"/>
      <c r="F86" s="64"/>
    </row>
    <row r="87" spans="1:6" ht="18.75">
      <c r="A87" s="65"/>
      <c r="B87" s="66"/>
      <c r="C87" s="64"/>
      <c r="D87" s="64"/>
      <c r="E87" s="64"/>
      <c r="F87" s="64"/>
    </row>
    <row r="88" spans="1:6" ht="18.75">
      <c r="A88" s="65"/>
      <c r="B88" s="66"/>
      <c r="C88" s="64"/>
      <c r="D88" s="64"/>
      <c r="E88" s="64"/>
      <c r="F88" s="64"/>
    </row>
    <row r="89" spans="1:6" ht="18.75">
      <c r="A89" s="65"/>
      <c r="B89" s="66"/>
      <c r="C89" s="64"/>
      <c r="D89" s="64"/>
      <c r="E89" s="64"/>
      <c r="F89" s="64"/>
    </row>
  </sheetData>
  <sheetProtection selectLockedCells="1" selectUnlockedCells="1"/>
  <mergeCells count="2">
    <mergeCell ref="D1:E1"/>
    <mergeCell ref="A2:C2"/>
  </mergeCells>
  <printOptions/>
  <pageMargins left="0.7480314960629921" right="0.7480314960629921" top="0.984251968503937" bottom="0.984251968503937" header="0.5118110236220472" footer="0.5118110236220472"/>
  <pageSetup fitToHeight="4" fitToWidth="1" horizontalDpi="300" verticalDpi="300" orientation="portrait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41"/>
  <sheetViews>
    <sheetView tabSelected="1" view="pageBreakPreview" zoomScale="90" zoomScaleNormal="90" zoomScaleSheetLayoutView="90" workbookViewId="0" topLeftCell="A37">
      <selection activeCell="I66" sqref="I66"/>
    </sheetView>
  </sheetViews>
  <sheetFormatPr defaultColWidth="9.00390625" defaultRowHeight="12.75"/>
  <cols>
    <col min="1" max="1" width="56.25390625" style="10" customWidth="1"/>
    <col min="2" max="2" width="5.625" style="10" customWidth="1"/>
    <col min="3" max="3" width="4.625" style="16" customWidth="1"/>
    <col min="4" max="4" width="4.00390625" style="16" customWidth="1"/>
    <col min="5" max="5" width="3.875" style="16" customWidth="1"/>
    <col min="6" max="6" width="5.25390625" style="16" customWidth="1"/>
    <col min="7" max="7" width="8.375" style="16" customWidth="1"/>
    <col min="8" max="8" width="9.125" style="16" customWidth="1"/>
    <col min="9" max="9" width="7.375" style="16" customWidth="1"/>
    <col min="10" max="10" width="11.375" style="16" customWidth="1"/>
    <col min="11" max="11" width="19.375" style="38" customWidth="1"/>
    <col min="12" max="13" width="14.375" style="13" customWidth="1"/>
    <col min="14" max="16" width="9.125" style="15" customWidth="1"/>
    <col min="17" max="17" width="11.875" style="15" bestFit="1" customWidth="1"/>
    <col min="18" max="22" width="9.125" style="15" customWidth="1"/>
    <col min="23" max="23" width="10.375" style="15" bestFit="1" customWidth="1"/>
    <col min="24" max="16384" width="9.125" style="15" customWidth="1"/>
  </cols>
  <sheetData>
    <row r="1" spans="3:13" ht="16.5">
      <c r="C1" s="10"/>
      <c r="D1" s="10"/>
      <c r="E1" s="10"/>
      <c r="F1" s="10"/>
      <c r="G1" s="10"/>
      <c r="H1" s="10"/>
      <c r="I1" s="13"/>
      <c r="J1" s="14"/>
      <c r="K1" s="193"/>
      <c r="L1" s="14"/>
      <c r="M1" s="14"/>
    </row>
    <row r="2" spans="1:13" ht="68.25" customHeight="1">
      <c r="A2" s="21"/>
      <c r="B2" s="21"/>
      <c r="C2" s="21"/>
      <c r="D2" s="21"/>
      <c r="E2" s="21"/>
      <c r="F2" s="21"/>
      <c r="G2" s="21"/>
      <c r="H2" s="21"/>
      <c r="I2" s="13"/>
      <c r="J2" s="14"/>
      <c r="K2" s="14"/>
      <c r="L2" s="284" t="s">
        <v>450</v>
      </c>
      <c r="M2" s="284"/>
    </row>
    <row r="3" spans="1:13" ht="16.5">
      <c r="A3" s="21"/>
      <c r="B3" s="21"/>
      <c r="C3" s="21"/>
      <c r="D3" s="21"/>
      <c r="E3" s="21"/>
      <c r="F3" s="21"/>
      <c r="G3" s="21"/>
      <c r="H3" s="21"/>
      <c r="I3" s="13"/>
      <c r="J3" s="14"/>
      <c r="K3" s="14"/>
      <c r="L3" s="14"/>
      <c r="M3" s="14"/>
    </row>
    <row r="4" spans="1:13" ht="16.5">
      <c r="A4" s="21"/>
      <c r="B4" s="21"/>
      <c r="C4" s="21"/>
      <c r="D4" s="21"/>
      <c r="E4" s="21"/>
      <c r="F4" s="21"/>
      <c r="G4" s="21"/>
      <c r="H4" s="21"/>
      <c r="I4" s="13"/>
      <c r="J4" s="14"/>
      <c r="K4" s="39"/>
      <c r="L4" s="14"/>
      <c r="M4" s="14"/>
    </row>
    <row r="5" spans="1:13" ht="16.5">
      <c r="A5" s="21"/>
      <c r="B5" s="21"/>
      <c r="C5" s="21"/>
      <c r="D5" s="21"/>
      <c r="E5" s="21"/>
      <c r="F5" s="21"/>
      <c r="G5" s="21"/>
      <c r="H5" s="21"/>
      <c r="I5" s="40"/>
      <c r="J5" s="13"/>
      <c r="K5" s="39"/>
      <c r="L5" s="14"/>
      <c r="M5" s="14"/>
    </row>
    <row r="6" spans="1:11" ht="16.5">
      <c r="A6" s="21"/>
      <c r="B6" s="21"/>
      <c r="C6" s="40"/>
      <c r="D6" s="40"/>
      <c r="E6" s="40"/>
      <c r="F6" s="40"/>
      <c r="G6" s="40"/>
      <c r="H6" s="40"/>
      <c r="I6" s="40"/>
      <c r="J6" s="40"/>
      <c r="K6" s="13"/>
    </row>
    <row r="7" spans="1:13" ht="36.75" customHeight="1" thickBot="1">
      <c r="A7" s="285" t="s">
        <v>447</v>
      </c>
      <c r="B7" s="285"/>
      <c r="C7" s="285"/>
      <c r="D7" s="285"/>
      <c r="E7" s="285"/>
      <c r="F7" s="285"/>
      <c r="G7" s="285"/>
      <c r="H7" s="285"/>
      <c r="I7" s="285"/>
      <c r="J7" s="285"/>
      <c r="K7" s="285"/>
      <c r="L7" s="285"/>
      <c r="M7" s="285"/>
    </row>
    <row r="8" spans="1:13" s="9" customFormat="1" ht="16.5">
      <c r="A8" s="259"/>
      <c r="B8" s="260"/>
      <c r="C8" s="261"/>
      <c r="D8" s="261"/>
      <c r="E8" s="288" t="s">
        <v>396</v>
      </c>
      <c r="F8" s="289"/>
      <c r="G8" s="289"/>
      <c r="H8" s="290"/>
      <c r="I8" s="262"/>
      <c r="J8" s="68"/>
      <c r="K8" s="17"/>
      <c r="L8" s="17"/>
      <c r="M8" s="17"/>
    </row>
    <row r="9" spans="1:13" s="18" customFormat="1" ht="33.75" thickBot="1">
      <c r="A9" s="263" t="s">
        <v>16</v>
      </c>
      <c r="B9" s="178" t="s">
        <v>17</v>
      </c>
      <c r="C9" s="264" t="s">
        <v>18</v>
      </c>
      <c r="D9" s="264" t="s">
        <v>19</v>
      </c>
      <c r="E9" s="265" t="s">
        <v>99</v>
      </c>
      <c r="F9" s="93" t="s">
        <v>100</v>
      </c>
      <c r="G9" s="93" t="s">
        <v>101</v>
      </c>
      <c r="H9" s="266" t="s">
        <v>102</v>
      </c>
      <c r="I9" s="267" t="s">
        <v>21</v>
      </c>
      <c r="J9" s="178" t="s">
        <v>22</v>
      </c>
      <c r="K9" s="11" t="s">
        <v>327</v>
      </c>
      <c r="L9" s="11" t="s">
        <v>388</v>
      </c>
      <c r="M9" s="11" t="s">
        <v>445</v>
      </c>
    </row>
    <row r="10" spans="1:13" s="19" customFormat="1" ht="17.25" thickBot="1">
      <c r="A10" s="67" t="s">
        <v>297</v>
      </c>
      <c r="B10" s="68" t="s">
        <v>290</v>
      </c>
      <c r="C10" s="68"/>
      <c r="D10" s="68"/>
      <c r="E10" s="68"/>
      <c r="F10" s="68"/>
      <c r="G10" s="68"/>
      <c r="H10" s="68"/>
      <c r="I10" s="68"/>
      <c r="J10" s="68"/>
      <c r="K10" s="12">
        <f>K11+K95+K110+K150+K222+K266+K301+K320+K339+K274</f>
        <v>3518.1399999999994</v>
      </c>
      <c r="L10" s="12">
        <f>L11+L95+L110+L150+L222+L266+L301+L320+L339+L274</f>
        <v>3525.5467099999996</v>
      </c>
      <c r="M10" s="12">
        <f>M11+M95+M110+M150+M222+M266+M301+M320+M339+M274</f>
        <v>3269.3797099999997</v>
      </c>
    </row>
    <row r="11" spans="1:17" s="19" customFormat="1" ht="17.25" thickBot="1">
      <c r="A11" s="69" t="s">
        <v>23</v>
      </c>
      <c r="B11" s="68" t="s">
        <v>290</v>
      </c>
      <c r="C11" s="70" t="s">
        <v>24</v>
      </c>
      <c r="D11" s="70" t="s">
        <v>25</v>
      </c>
      <c r="E11" s="70" t="s">
        <v>25</v>
      </c>
      <c r="F11" s="70" t="s">
        <v>104</v>
      </c>
      <c r="G11" s="70" t="s">
        <v>25</v>
      </c>
      <c r="H11" s="70" t="s">
        <v>98</v>
      </c>
      <c r="I11" s="70" t="s">
        <v>26</v>
      </c>
      <c r="J11" s="70" t="s">
        <v>26</v>
      </c>
      <c r="K11" s="71">
        <f>K12+K23+K82+K89</f>
        <v>1738.07645</v>
      </c>
      <c r="L11" s="71">
        <f>L12+L23+L82+L89</f>
        <v>1631.7313600000002</v>
      </c>
      <c r="M11" s="71">
        <f>M12+M23+M82+M89</f>
        <v>1732.69664</v>
      </c>
      <c r="P11" s="37"/>
      <c r="Q11" s="37"/>
    </row>
    <row r="12" spans="1:13" s="20" customFormat="1" ht="48" thickBot="1">
      <c r="A12" s="72" t="s">
        <v>154</v>
      </c>
      <c r="B12" s="68" t="s">
        <v>290</v>
      </c>
      <c r="C12" s="73" t="s">
        <v>24</v>
      </c>
      <c r="D12" s="73" t="s">
        <v>27</v>
      </c>
      <c r="E12" s="73" t="s">
        <v>25</v>
      </c>
      <c r="F12" s="73" t="s">
        <v>104</v>
      </c>
      <c r="G12" s="73" t="s">
        <v>25</v>
      </c>
      <c r="H12" s="73" t="s">
        <v>98</v>
      </c>
      <c r="I12" s="73" t="s">
        <v>26</v>
      </c>
      <c r="J12" s="73" t="s">
        <v>26</v>
      </c>
      <c r="K12" s="43">
        <f>K13</f>
        <v>651.78325</v>
      </c>
      <c r="L12" s="43">
        <f>L13</f>
        <v>575.57028</v>
      </c>
      <c r="M12" s="43">
        <f>M13</f>
        <v>671.53556</v>
      </c>
    </row>
    <row r="13" spans="1:13" ht="48" thickBot="1">
      <c r="A13" s="74" t="s">
        <v>452</v>
      </c>
      <c r="B13" s="68" t="s">
        <v>290</v>
      </c>
      <c r="C13" s="73" t="s">
        <v>24</v>
      </c>
      <c r="D13" s="73" t="s">
        <v>27</v>
      </c>
      <c r="E13" s="73" t="s">
        <v>24</v>
      </c>
      <c r="F13" s="73" t="s">
        <v>104</v>
      </c>
      <c r="G13" s="73" t="s">
        <v>25</v>
      </c>
      <c r="H13" s="73" t="s">
        <v>98</v>
      </c>
      <c r="I13" s="73" t="s">
        <v>26</v>
      </c>
      <c r="J13" s="73" t="s">
        <v>26</v>
      </c>
      <c r="K13" s="43">
        <f aca="true" t="shared" si="0" ref="K13:M15">K14</f>
        <v>651.78325</v>
      </c>
      <c r="L13" s="43">
        <f t="shared" si="0"/>
        <v>575.57028</v>
      </c>
      <c r="M13" s="75">
        <f t="shared" si="0"/>
        <v>671.53556</v>
      </c>
    </row>
    <row r="14" spans="1:13" ht="48" thickBot="1">
      <c r="A14" s="76" t="s">
        <v>184</v>
      </c>
      <c r="B14" s="68" t="s">
        <v>290</v>
      </c>
      <c r="C14" s="73" t="s">
        <v>24</v>
      </c>
      <c r="D14" s="73" t="s">
        <v>27</v>
      </c>
      <c r="E14" s="73" t="s">
        <v>24</v>
      </c>
      <c r="F14" s="73" t="s">
        <v>104</v>
      </c>
      <c r="G14" s="73" t="s">
        <v>24</v>
      </c>
      <c r="H14" s="73" t="s">
        <v>98</v>
      </c>
      <c r="I14" s="73" t="s">
        <v>26</v>
      </c>
      <c r="J14" s="73" t="s">
        <v>26</v>
      </c>
      <c r="K14" s="43">
        <f t="shared" si="0"/>
        <v>651.78325</v>
      </c>
      <c r="L14" s="43">
        <f t="shared" si="0"/>
        <v>575.57028</v>
      </c>
      <c r="M14" s="75">
        <f t="shared" si="0"/>
        <v>671.53556</v>
      </c>
    </row>
    <row r="15" spans="1:13" ht="17.25" thickBot="1">
      <c r="A15" s="77" t="s">
        <v>30</v>
      </c>
      <c r="B15" s="68" t="s">
        <v>290</v>
      </c>
      <c r="C15" s="73" t="s">
        <v>24</v>
      </c>
      <c r="D15" s="73" t="s">
        <v>27</v>
      </c>
      <c r="E15" s="73" t="s">
        <v>24</v>
      </c>
      <c r="F15" s="73" t="s">
        <v>104</v>
      </c>
      <c r="G15" s="73" t="s">
        <v>24</v>
      </c>
      <c r="H15" s="73" t="s">
        <v>97</v>
      </c>
      <c r="I15" s="73" t="s">
        <v>26</v>
      </c>
      <c r="J15" s="73" t="s">
        <v>26</v>
      </c>
      <c r="K15" s="43">
        <f t="shared" si="0"/>
        <v>651.78325</v>
      </c>
      <c r="L15" s="43">
        <f t="shared" si="0"/>
        <v>575.57028</v>
      </c>
      <c r="M15" s="75">
        <f t="shared" si="0"/>
        <v>671.53556</v>
      </c>
    </row>
    <row r="16" spans="1:13" ht="32.25" thickBot="1">
      <c r="A16" s="78" t="s">
        <v>155</v>
      </c>
      <c r="B16" s="68" t="s">
        <v>290</v>
      </c>
      <c r="C16" s="73" t="s">
        <v>24</v>
      </c>
      <c r="D16" s="73" t="s">
        <v>27</v>
      </c>
      <c r="E16" s="73" t="s">
        <v>24</v>
      </c>
      <c r="F16" s="73" t="s">
        <v>104</v>
      </c>
      <c r="G16" s="73" t="s">
        <v>24</v>
      </c>
      <c r="H16" s="73" t="s">
        <v>97</v>
      </c>
      <c r="I16" s="73" t="s">
        <v>74</v>
      </c>
      <c r="J16" s="73" t="s">
        <v>26</v>
      </c>
      <c r="K16" s="43">
        <f>K17+K20</f>
        <v>651.78325</v>
      </c>
      <c r="L16" s="43">
        <f>L17+L20</f>
        <v>575.57028</v>
      </c>
      <c r="M16" s="43">
        <f>M17+M20</f>
        <v>671.53556</v>
      </c>
    </row>
    <row r="17" spans="1:13" ht="32.25" thickBot="1">
      <c r="A17" s="78" t="s">
        <v>185</v>
      </c>
      <c r="B17" s="68" t="s">
        <v>290</v>
      </c>
      <c r="C17" s="73" t="s">
        <v>24</v>
      </c>
      <c r="D17" s="73" t="s">
        <v>27</v>
      </c>
      <c r="E17" s="73" t="s">
        <v>24</v>
      </c>
      <c r="F17" s="73" t="s">
        <v>104</v>
      </c>
      <c r="G17" s="73" t="s">
        <v>24</v>
      </c>
      <c r="H17" s="73" t="s">
        <v>97</v>
      </c>
      <c r="I17" s="73" t="s">
        <v>31</v>
      </c>
      <c r="J17" s="73" t="s">
        <v>26</v>
      </c>
      <c r="K17" s="43">
        <f>K19</f>
        <v>500.74773</v>
      </c>
      <c r="L17" s="43">
        <f>L19</f>
        <v>447.40919</v>
      </c>
      <c r="M17" s="43">
        <f>M19</f>
        <v>543.37447</v>
      </c>
    </row>
    <row r="18" spans="1:13" ht="32.25" thickBot="1">
      <c r="A18" s="79" t="s">
        <v>32</v>
      </c>
      <c r="B18" s="68" t="s">
        <v>290</v>
      </c>
      <c r="C18" s="73" t="s">
        <v>24</v>
      </c>
      <c r="D18" s="73" t="s">
        <v>27</v>
      </c>
      <c r="E18" s="73" t="s">
        <v>24</v>
      </c>
      <c r="F18" s="73" t="s">
        <v>104</v>
      </c>
      <c r="G18" s="73" t="s">
        <v>24</v>
      </c>
      <c r="H18" s="73" t="s">
        <v>97</v>
      </c>
      <c r="I18" s="73" t="s">
        <v>31</v>
      </c>
      <c r="J18" s="73" t="s">
        <v>33</v>
      </c>
      <c r="K18" s="43">
        <f>K19</f>
        <v>500.74773</v>
      </c>
      <c r="L18" s="43">
        <f>L19</f>
        <v>447.40919</v>
      </c>
      <c r="M18" s="75">
        <f>M19</f>
        <v>543.37447</v>
      </c>
    </row>
    <row r="19" spans="1:13" ht="17.25" thickBot="1">
      <c r="A19" s="80" t="s">
        <v>34</v>
      </c>
      <c r="B19" s="68" t="s">
        <v>290</v>
      </c>
      <c r="C19" s="73" t="s">
        <v>24</v>
      </c>
      <c r="D19" s="73" t="s">
        <v>27</v>
      </c>
      <c r="E19" s="73" t="s">
        <v>24</v>
      </c>
      <c r="F19" s="73" t="s">
        <v>104</v>
      </c>
      <c r="G19" s="73" t="s">
        <v>24</v>
      </c>
      <c r="H19" s="73" t="s">
        <v>97</v>
      </c>
      <c r="I19" s="73" t="s">
        <v>31</v>
      </c>
      <c r="J19" s="73" t="s">
        <v>35</v>
      </c>
      <c r="K19" s="225">
        <v>500.74773</v>
      </c>
      <c r="L19" s="225">
        <v>447.40919</v>
      </c>
      <c r="M19" s="225">
        <v>543.37447</v>
      </c>
    </row>
    <row r="20" spans="1:13" ht="66.75" thickBot="1">
      <c r="A20" s="80" t="s">
        <v>186</v>
      </c>
      <c r="B20" s="68" t="s">
        <v>290</v>
      </c>
      <c r="C20" s="73" t="s">
        <v>24</v>
      </c>
      <c r="D20" s="73" t="s">
        <v>27</v>
      </c>
      <c r="E20" s="73" t="s">
        <v>24</v>
      </c>
      <c r="F20" s="73" t="s">
        <v>104</v>
      </c>
      <c r="G20" s="73" t="s">
        <v>24</v>
      </c>
      <c r="H20" s="73" t="s">
        <v>97</v>
      </c>
      <c r="I20" s="73" t="s">
        <v>173</v>
      </c>
      <c r="J20" s="73" t="s">
        <v>26</v>
      </c>
      <c r="K20" s="43">
        <f aca="true" t="shared" si="1" ref="K20:M21">K21</f>
        <v>151.03552</v>
      </c>
      <c r="L20" s="43">
        <f t="shared" si="1"/>
        <v>128.16109</v>
      </c>
      <c r="M20" s="43">
        <f t="shared" si="1"/>
        <v>128.16109</v>
      </c>
    </row>
    <row r="21" spans="1:13" s="20" customFormat="1" ht="33.75" thickBot="1">
      <c r="A21" s="80" t="s">
        <v>32</v>
      </c>
      <c r="B21" s="68" t="s">
        <v>290</v>
      </c>
      <c r="C21" s="73" t="s">
        <v>24</v>
      </c>
      <c r="D21" s="73" t="s">
        <v>27</v>
      </c>
      <c r="E21" s="73" t="s">
        <v>24</v>
      </c>
      <c r="F21" s="73" t="s">
        <v>104</v>
      </c>
      <c r="G21" s="73" t="s">
        <v>24</v>
      </c>
      <c r="H21" s="73" t="s">
        <v>97</v>
      </c>
      <c r="I21" s="73" t="s">
        <v>173</v>
      </c>
      <c r="J21" s="73" t="s">
        <v>33</v>
      </c>
      <c r="K21" s="43">
        <f t="shared" si="1"/>
        <v>151.03552</v>
      </c>
      <c r="L21" s="43">
        <f t="shared" si="1"/>
        <v>128.16109</v>
      </c>
      <c r="M21" s="43">
        <f t="shared" si="1"/>
        <v>128.16109</v>
      </c>
    </row>
    <row r="22" spans="1:13" ht="17.25" thickBot="1">
      <c r="A22" s="80" t="s">
        <v>36</v>
      </c>
      <c r="B22" s="68" t="s">
        <v>290</v>
      </c>
      <c r="C22" s="73" t="s">
        <v>24</v>
      </c>
      <c r="D22" s="73" t="s">
        <v>27</v>
      </c>
      <c r="E22" s="73" t="s">
        <v>24</v>
      </c>
      <c r="F22" s="73" t="s">
        <v>104</v>
      </c>
      <c r="G22" s="73" t="s">
        <v>24</v>
      </c>
      <c r="H22" s="73" t="s">
        <v>97</v>
      </c>
      <c r="I22" s="73" t="s">
        <v>173</v>
      </c>
      <c r="J22" s="73" t="s">
        <v>37</v>
      </c>
      <c r="K22" s="225">
        <v>151.03552</v>
      </c>
      <c r="L22" s="225">
        <v>128.16109</v>
      </c>
      <c r="M22" s="225">
        <v>128.16109</v>
      </c>
    </row>
    <row r="23" spans="1:13" ht="63.75" thickBot="1">
      <c r="A23" s="72" t="s">
        <v>156</v>
      </c>
      <c r="B23" s="68" t="s">
        <v>290</v>
      </c>
      <c r="C23" s="73" t="s">
        <v>24</v>
      </c>
      <c r="D23" s="73" t="s">
        <v>38</v>
      </c>
      <c r="E23" s="73" t="s">
        <v>25</v>
      </c>
      <c r="F23" s="73" t="s">
        <v>104</v>
      </c>
      <c r="G23" s="73" t="s">
        <v>25</v>
      </c>
      <c r="H23" s="73" t="s">
        <v>98</v>
      </c>
      <c r="I23" s="73" t="s">
        <v>26</v>
      </c>
      <c r="J23" s="73" t="s">
        <v>26</v>
      </c>
      <c r="K23" s="43">
        <f aca="true" t="shared" si="2" ref="K23:M24">K24</f>
        <v>1060.2932</v>
      </c>
      <c r="L23" s="43">
        <f t="shared" si="2"/>
        <v>1030.16108</v>
      </c>
      <c r="M23" s="43">
        <f t="shared" si="2"/>
        <v>1035.1610799999999</v>
      </c>
    </row>
    <row r="24" spans="1:13" s="19" customFormat="1" ht="48" thickBot="1">
      <c r="A24" s="74" t="s">
        <v>452</v>
      </c>
      <c r="B24" s="68" t="s">
        <v>290</v>
      </c>
      <c r="C24" s="73" t="s">
        <v>24</v>
      </c>
      <c r="D24" s="73" t="s">
        <v>38</v>
      </c>
      <c r="E24" s="73" t="s">
        <v>24</v>
      </c>
      <c r="F24" s="73" t="s">
        <v>104</v>
      </c>
      <c r="G24" s="73" t="s">
        <v>25</v>
      </c>
      <c r="H24" s="73" t="s">
        <v>98</v>
      </c>
      <c r="I24" s="73" t="s">
        <v>26</v>
      </c>
      <c r="J24" s="73" t="s">
        <v>26</v>
      </c>
      <c r="K24" s="43">
        <f t="shared" si="2"/>
        <v>1060.2932</v>
      </c>
      <c r="L24" s="43">
        <f t="shared" si="2"/>
        <v>1030.16108</v>
      </c>
      <c r="M24" s="43">
        <f t="shared" si="2"/>
        <v>1035.1610799999999</v>
      </c>
    </row>
    <row r="25" spans="1:13" ht="48" thickBot="1">
      <c r="A25" s="76" t="s">
        <v>184</v>
      </c>
      <c r="B25" s="68" t="s">
        <v>290</v>
      </c>
      <c r="C25" s="73" t="s">
        <v>24</v>
      </c>
      <c r="D25" s="73" t="s">
        <v>38</v>
      </c>
      <c r="E25" s="73" t="s">
        <v>24</v>
      </c>
      <c r="F25" s="73" t="s">
        <v>104</v>
      </c>
      <c r="G25" s="73" t="s">
        <v>24</v>
      </c>
      <c r="H25" s="73" t="s">
        <v>98</v>
      </c>
      <c r="I25" s="73" t="s">
        <v>26</v>
      </c>
      <c r="J25" s="73" t="s">
        <v>26</v>
      </c>
      <c r="K25" s="43">
        <f>K26+K57+K61+K66+K70+K74+K78</f>
        <v>1060.2932</v>
      </c>
      <c r="L25" s="43">
        <f>L26+L57+L61+L66+L70+L74+L78</f>
        <v>1030.16108</v>
      </c>
      <c r="M25" s="43">
        <f>M26+M57+M61+M66+M70+M74+M78</f>
        <v>1035.1610799999999</v>
      </c>
    </row>
    <row r="26" spans="1:13" ht="17.25" thickBot="1">
      <c r="A26" s="81" t="s">
        <v>29</v>
      </c>
      <c r="B26" s="68" t="s">
        <v>290</v>
      </c>
      <c r="C26" s="73" t="s">
        <v>24</v>
      </c>
      <c r="D26" s="73" t="s">
        <v>38</v>
      </c>
      <c r="E26" s="73" t="s">
        <v>24</v>
      </c>
      <c r="F26" s="73" t="s">
        <v>104</v>
      </c>
      <c r="G26" s="73" t="s">
        <v>24</v>
      </c>
      <c r="H26" s="73" t="s">
        <v>105</v>
      </c>
      <c r="I26" s="73" t="s">
        <v>26</v>
      </c>
      <c r="J26" s="73" t="s">
        <v>26</v>
      </c>
      <c r="K26" s="43">
        <f>K27+K37+K41+K53+K55</f>
        <v>1050.6036800000002</v>
      </c>
      <c r="L26" s="43">
        <f>L27+L37+L41+L53+L55</f>
        <v>1020.47156</v>
      </c>
      <c r="M26" s="43">
        <f>M27+M37+M41+M53+M55</f>
        <v>1025.47156</v>
      </c>
    </row>
    <row r="27" spans="1:13" ht="38.25" thickBot="1">
      <c r="A27" s="82" t="s">
        <v>155</v>
      </c>
      <c r="B27" s="68" t="s">
        <v>290</v>
      </c>
      <c r="C27" s="83" t="s">
        <v>24</v>
      </c>
      <c r="D27" s="83" t="s">
        <v>38</v>
      </c>
      <c r="E27" s="83" t="s">
        <v>24</v>
      </c>
      <c r="F27" s="83" t="s">
        <v>104</v>
      </c>
      <c r="G27" s="83" t="s">
        <v>24</v>
      </c>
      <c r="H27" s="83" t="s">
        <v>105</v>
      </c>
      <c r="I27" s="83" t="s">
        <v>74</v>
      </c>
      <c r="J27" s="83" t="s">
        <v>26</v>
      </c>
      <c r="K27" s="84">
        <f>K29+K35+K31</f>
        <v>751.4651100000001</v>
      </c>
      <c r="L27" s="84">
        <f>L29+L35+L31</f>
        <v>899.47156</v>
      </c>
      <c r="M27" s="84">
        <f>M29+M35+M31</f>
        <v>899.47156</v>
      </c>
    </row>
    <row r="28" spans="1:13" ht="38.25" thickBot="1">
      <c r="A28" s="78" t="s">
        <v>185</v>
      </c>
      <c r="B28" s="68" t="s">
        <v>290</v>
      </c>
      <c r="C28" s="83" t="s">
        <v>24</v>
      </c>
      <c r="D28" s="83" t="s">
        <v>38</v>
      </c>
      <c r="E28" s="83" t="s">
        <v>24</v>
      </c>
      <c r="F28" s="83" t="s">
        <v>104</v>
      </c>
      <c r="G28" s="83" t="s">
        <v>24</v>
      </c>
      <c r="H28" s="83" t="s">
        <v>105</v>
      </c>
      <c r="I28" s="83" t="s">
        <v>31</v>
      </c>
      <c r="J28" s="83" t="s">
        <v>26</v>
      </c>
      <c r="K28" s="84">
        <f aca="true" t="shared" si="3" ref="K28:M29">K29</f>
        <v>556.9446</v>
      </c>
      <c r="L28" s="84">
        <f t="shared" si="3"/>
        <v>704.95105</v>
      </c>
      <c r="M28" s="84">
        <f t="shared" si="3"/>
        <v>704.95105</v>
      </c>
    </row>
    <row r="29" spans="1:13" ht="33.75" thickBot="1">
      <c r="A29" s="80" t="s">
        <v>32</v>
      </c>
      <c r="B29" s="68" t="s">
        <v>290</v>
      </c>
      <c r="C29" s="85" t="s">
        <v>24</v>
      </c>
      <c r="D29" s="85" t="s">
        <v>38</v>
      </c>
      <c r="E29" s="73" t="s">
        <v>24</v>
      </c>
      <c r="F29" s="73" t="s">
        <v>104</v>
      </c>
      <c r="G29" s="85" t="s">
        <v>24</v>
      </c>
      <c r="H29" s="85" t="s">
        <v>105</v>
      </c>
      <c r="I29" s="85" t="s">
        <v>31</v>
      </c>
      <c r="J29" s="85" t="s">
        <v>33</v>
      </c>
      <c r="K29" s="86">
        <f t="shared" si="3"/>
        <v>556.9446</v>
      </c>
      <c r="L29" s="86">
        <f t="shared" si="3"/>
        <v>704.95105</v>
      </c>
      <c r="M29" s="86">
        <f t="shared" si="3"/>
        <v>704.95105</v>
      </c>
    </row>
    <row r="30" spans="1:13" ht="17.25" thickBot="1">
      <c r="A30" s="80" t="s">
        <v>34</v>
      </c>
      <c r="B30" s="68" t="s">
        <v>290</v>
      </c>
      <c r="C30" s="85" t="s">
        <v>24</v>
      </c>
      <c r="D30" s="85" t="s">
        <v>38</v>
      </c>
      <c r="E30" s="73" t="s">
        <v>24</v>
      </c>
      <c r="F30" s="73" t="s">
        <v>104</v>
      </c>
      <c r="G30" s="85" t="s">
        <v>24</v>
      </c>
      <c r="H30" s="85" t="s">
        <v>105</v>
      </c>
      <c r="I30" s="85" t="s">
        <v>31</v>
      </c>
      <c r="J30" s="85" t="s">
        <v>35</v>
      </c>
      <c r="K30" s="225">
        <v>556.9446</v>
      </c>
      <c r="L30" s="225">
        <v>704.95105</v>
      </c>
      <c r="M30" s="225">
        <v>704.95105</v>
      </c>
    </row>
    <row r="31" spans="1:13" ht="51" thickBot="1">
      <c r="A31" s="80" t="s">
        <v>187</v>
      </c>
      <c r="B31" s="68" t="s">
        <v>290</v>
      </c>
      <c r="C31" s="83" t="s">
        <v>24</v>
      </c>
      <c r="D31" s="83" t="s">
        <v>38</v>
      </c>
      <c r="E31" s="83" t="s">
        <v>24</v>
      </c>
      <c r="F31" s="83" t="s">
        <v>104</v>
      </c>
      <c r="G31" s="83" t="s">
        <v>24</v>
      </c>
      <c r="H31" s="83" t="s">
        <v>105</v>
      </c>
      <c r="I31" s="83" t="s">
        <v>188</v>
      </c>
      <c r="J31" s="83" t="s">
        <v>26</v>
      </c>
      <c r="K31" s="86">
        <f aca="true" t="shared" si="4" ref="K31:M32">K32</f>
        <v>0</v>
      </c>
      <c r="L31" s="86">
        <f t="shared" si="4"/>
        <v>0</v>
      </c>
      <c r="M31" s="86">
        <f t="shared" si="4"/>
        <v>0</v>
      </c>
    </row>
    <row r="32" spans="1:13" s="20" customFormat="1" ht="33.75" thickBot="1">
      <c r="A32" s="80" t="s">
        <v>32</v>
      </c>
      <c r="B32" s="68" t="s">
        <v>290</v>
      </c>
      <c r="C32" s="85" t="s">
        <v>24</v>
      </c>
      <c r="D32" s="85" t="s">
        <v>38</v>
      </c>
      <c r="E32" s="73" t="s">
        <v>24</v>
      </c>
      <c r="F32" s="73" t="s">
        <v>104</v>
      </c>
      <c r="G32" s="85" t="s">
        <v>24</v>
      </c>
      <c r="H32" s="85" t="s">
        <v>105</v>
      </c>
      <c r="I32" s="85" t="s">
        <v>188</v>
      </c>
      <c r="J32" s="85" t="s">
        <v>33</v>
      </c>
      <c r="K32" s="86">
        <f t="shared" si="4"/>
        <v>0</v>
      </c>
      <c r="L32" s="86">
        <f t="shared" si="4"/>
        <v>0</v>
      </c>
      <c r="M32" s="86">
        <f t="shared" si="4"/>
        <v>0</v>
      </c>
    </row>
    <row r="33" spans="1:13" s="20" customFormat="1" ht="17.25" thickBot="1">
      <c r="A33" s="80" t="s">
        <v>189</v>
      </c>
      <c r="B33" s="68" t="s">
        <v>290</v>
      </c>
      <c r="C33" s="85" t="s">
        <v>24</v>
      </c>
      <c r="D33" s="85" t="s">
        <v>38</v>
      </c>
      <c r="E33" s="73" t="s">
        <v>24</v>
      </c>
      <c r="F33" s="73" t="s">
        <v>104</v>
      </c>
      <c r="G33" s="85" t="s">
        <v>24</v>
      </c>
      <c r="H33" s="85" t="s">
        <v>105</v>
      </c>
      <c r="I33" s="85" t="s">
        <v>188</v>
      </c>
      <c r="J33" s="85" t="s">
        <v>190</v>
      </c>
      <c r="K33" s="71">
        <v>0</v>
      </c>
      <c r="L33" s="86">
        <v>0</v>
      </c>
      <c r="M33" s="86">
        <v>0</v>
      </c>
    </row>
    <row r="34" spans="1:13" ht="66.75" thickBot="1">
      <c r="A34" s="80" t="s">
        <v>186</v>
      </c>
      <c r="B34" s="68" t="s">
        <v>290</v>
      </c>
      <c r="C34" s="85" t="s">
        <v>24</v>
      </c>
      <c r="D34" s="85" t="s">
        <v>38</v>
      </c>
      <c r="E34" s="73" t="s">
        <v>24</v>
      </c>
      <c r="F34" s="73" t="s">
        <v>104</v>
      </c>
      <c r="G34" s="85" t="s">
        <v>24</v>
      </c>
      <c r="H34" s="85" t="s">
        <v>105</v>
      </c>
      <c r="I34" s="85" t="s">
        <v>173</v>
      </c>
      <c r="J34" s="85" t="s">
        <v>26</v>
      </c>
      <c r="K34" s="86">
        <f aca="true" t="shared" si="5" ref="K34:M35">K35</f>
        <v>194.52051</v>
      </c>
      <c r="L34" s="86">
        <f t="shared" si="5"/>
        <v>194.52051</v>
      </c>
      <c r="M34" s="86">
        <f t="shared" si="5"/>
        <v>194.52051</v>
      </c>
    </row>
    <row r="35" spans="1:13" ht="33.75" thickBot="1">
      <c r="A35" s="80" t="s">
        <v>32</v>
      </c>
      <c r="B35" s="68" t="s">
        <v>290</v>
      </c>
      <c r="C35" s="85" t="s">
        <v>24</v>
      </c>
      <c r="D35" s="85" t="s">
        <v>38</v>
      </c>
      <c r="E35" s="73" t="s">
        <v>24</v>
      </c>
      <c r="F35" s="73" t="s">
        <v>104</v>
      </c>
      <c r="G35" s="85" t="s">
        <v>24</v>
      </c>
      <c r="H35" s="85" t="s">
        <v>105</v>
      </c>
      <c r="I35" s="85" t="s">
        <v>173</v>
      </c>
      <c r="J35" s="85" t="s">
        <v>33</v>
      </c>
      <c r="K35" s="86">
        <f t="shared" si="5"/>
        <v>194.52051</v>
      </c>
      <c r="L35" s="86">
        <f t="shared" si="5"/>
        <v>194.52051</v>
      </c>
      <c r="M35" s="86">
        <f t="shared" si="5"/>
        <v>194.52051</v>
      </c>
    </row>
    <row r="36" spans="1:13" ht="17.25" thickBot="1">
      <c r="A36" s="80" t="s">
        <v>36</v>
      </c>
      <c r="B36" s="68" t="s">
        <v>290</v>
      </c>
      <c r="C36" s="85" t="s">
        <v>24</v>
      </c>
      <c r="D36" s="85" t="s">
        <v>38</v>
      </c>
      <c r="E36" s="73" t="s">
        <v>24</v>
      </c>
      <c r="F36" s="73" t="s">
        <v>104</v>
      </c>
      <c r="G36" s="85" t="s">
        <v>24</v>
      </c>
      <c r="H36" s="85" t="s">
        <v>105</v>
      </c>
      <c r="I36" s="85" t="s">
        <v>173</v>
      </c>
      <c r="J36" s="85" t="s">
        <v>37</v>
      </c>
      <c r="K36" s="225">
        <v>194.52051</v>
      </c>
      <c r="L36" s="225">
        <v>194.52051</v>
      </c>
      <c r="M36" s="225">
        <v>194.52051</v>
      </c>
    </row>
    <row r="37" spans="1:13" s="8" customFormat="1" ht="38.25" thickBot="1">
      <c r="A37" s="87" t="s">
        <v>123</v>
      </c>
      <c r="B37" s="68" t="s">
        <v>290</v>
      </c>
      <c r="C37" s="83" t="s">
        <v>24</v>
      </c>
      <c r="D37" s="83" t="s">
        <v>38</v>
      </c>
      <c r="E37" s="83" t="s">
        <v>24</v>
      </c>
      <c r="F37" s="83" t="s">
        <v>104</v>
      </c>
      <c r="G37" s="83" t="s">
        <v>24</v>
      </c>
      <c r="H37" s="83" t="s">
        <v>105</v>
      </c>
      <c r="I37" s="83" t="s">
        <v>124</v>
      </c>
      <c r="J37" s="83" t="s">
        <v>26</v>
      </c>
      <c r="K37" s="84">
        <f>K38</f>
        <v>50</v>
      </c>
      <c r="L37" s="84">
        <f>L38</f>
        <v>50</v>
      </c>
      <c r="M37" s="84">
        <f>M38</f>
        <v>50</v>
      </c>
    </row>
    <row r="38" spans="1:13" s="8" customFormat="1" ht="17.25" thickBot="1">
      <c r="A38" s="80" t="s">
        <v>41</v>
      </c>
      <c r="B38" s="68" t="s">
        <v>290</v>
      </c>
      <c r="C38" s="85" t="s">
        <v>24</v>
      </c>
      <c r="D38" s="85" t="s">
        <v>38</v>
      </c>
      <c r="E38" s="73" t="s">
        <v>24</v>
      </c>
      <c r="F38" s="73" t="s">
        <v>104</v>
      </c>
      <c r="G38" s="85" t="s">
        <v>24</v>
      </c>
      <c r="H38" s="85" t="s">
        <v>105</v>
      </c>
      <c r="I38" s="85" t="s">
        <v>124</v>
      </c>
      <c r="J38" s="85" t="s">
        <v>42</v>
      </c>
      <c r="K38" s="86">
        <f>K39+K40</f>
        <v>50</v>
      </c>
      <c r="L38" s="86">
        <f>L39+L40</f>
        <v>50</v>
      </c>
      <c r="M38" s="88">
        <f>M39+M40</f>
        <v>50</v>
      </c>
    </row>
    <row r="39" spans="1:13" s="8" customFormat="1" ht="17.25" thickBot="1">
      <c r="A39" s="80" t="s">
        <v>43</v>
      </c>
      <c r="B39" s="68" t="s">
        <v>290</v>
      </c>
      <c r="C39" s="85" t="s">
        <v>24</v>
      </c>
      <c r="D39" s="85" t="s">
        <v>38</v>
      </c>
      <c r="E39" s="73" t="s">
        <v>24</v>
      </c>
      <c r="F39" s="73" t="s">
        <v>104</v>
      </c>
      <c r="G39" s="85" t="s">
        <v>24</v>
      </c>
      <c r="H39" s="85" t="s">
        <v>105</v>
      </c>
      <c r="I39" s="85" t="s">
        <v>124</v>
      </c>
      <c r="J39" s="85" t="s">
        <v>44</v>
      </c>
      <c r="K39" s="225">
        <v>50</v>
      </c>
      <c r="L39" s="227">
        <v>50</v>
      </c>
      <c r="M39" s="227">
        <v>50</v>
      </c>
    </row>
    <row r="40" spans="1:13" s="8" customFormat="1" ht="17.25" thickBot="1">
      <c r="A40" s="80" t="s">
        <v>51</v>
      </c>
      <c r="B40" s="68" t="s">
        <v>290</v>
      </c>
      <c r="C40" s="85" t="s">
        <v>24</v>
      </c>
      <c r="D40" s="85" t="s">
        <v>38</v>
      </c>
      <c r="E40" s="73" t="s">
        <v>24</v>
      </c>
      <c r="F40" s="73" t="s">
        <v>104</v>
      </c>
      <c r="G40" s="85" t="s">
        <v>24</v>
      </c>
      <c r="H40" s="85" t="s">
        <v>105</v>
      </c>
      <c r="I40" s="85" t="s">
        <v>124</v>
      </c>
      <c r="J40" s="85" t="s">
        <v>52</v>
      </c>
      <c r="K40" s="71">
        <v>0</v>
      </c>
      <c r="L40" s="86">
        <v>0</v>
      </c>
      <c r="M40" s="86">
        <v>0</v>
      </c>
    </row>
    <row r="41" spans="1:13" s="8" customFormat="1" ht="57" thickBot="1">
      <c r="A41" s="87" t="s">
        <v>39</v>
      </c>
      <c r="B41" s="68" t="s">
        <v>290</v>
      </c>
      <c r="C41" s="83" t="s">
        <v>24</v>
      </c>
      <c r="D41" s="83" t="s">
        <v>38</v>
      </c>
      <c r="E41" s="83" t="s">
        <v>24</v>
      </c>
      <c r="F41" s="83" t="s">
        <v>104</v>
      </c>
      <c r="G41" s="83" t="s">
        <v>24</v>
      </c>
      <c r="H41" s="83" t="s">
        <v>105</v>
      </c>
      <c r="I41" s="83" t="s">
        <v>40</v>
      </c>
      <c r="J41" s="83" t="s">
        <v>26</v>
      </c>
      <c r="K41" s="225">
        <f>K42+K49+K52</f>
        <v>246.13857</v>
      </c>
      <c r="L41" s="225">
        <f>L49</f>
        <v>70</v>
      </c>
      <c r="M41" s="225">
        <f>M42+M49</f>
        <v>75</v>
      </c>
    </row>
    <row r="42" spans="1:13" s="8" customFormat="1" ht="17.25" thickBot="1">
      <c r="A42" s="80" t="s">
        <v>41</v>
      </c>
      <c r="B42" s="68" t="s">
        <v>290</v>
      </c>
      <c r="C42" s="85" t="s">
        <v>24</v>
      </c>
      <c r="D42" s="85" t="s">
        <v>38</v>
      </c>
      <c r="E42" s="73" t="s">
        <v>24</v>
      </c>
      <c r="F42" s="73" t="s">
        <v>104</v>
      </c>
      <c r="G42" s="85" t="s">
        <v>24</v>
      </c>
      <c r="H42" s="85" t="s">
        <v>105</v>
      </c>
      <c r="I42" s="85" t="s">
        <v>40</v>
      </c>
      <c r="J42" s="85" t="s">
        <v>42</v>
      </c>
      <c r="K42" s="228">
        <f>K43+K44+K45+K46+K47+K48</f>
        <v>25.75231</v>
      </c>
      <c r="L42" s="228">
        <f>L43+L44+L45+L46+L47+L48</f>
        <v>15</v>
      </c>
      <c r="M42" s="228">
        <f>M43+M44+M45+M46+M47+M48</f>
        <v>15</v>
      </c>
    </row>
    <row r="43" spans="1:13" s="8" customFormat="1" ht="17.25" thickBot="1">
      <c r="A43" s="80" t="s">
        <v>43</v>
      </c>
      <c r="B43" s="68" t="s">
        <v>290</v>
      </c>
      <c r="C43" s="85" t="s">
        <v>24</v>
      </c>
      <c r="D43" s="85" t="s">
        <v>38</v>
      </c>
      <c r="E43" s="73" t="s">
        <v>24</v>
      </c>
      <c r="F43" s="73" t="s">
        <v>104</v>
      </c>
      <c r="G43" s="85" t="s">
        <v>24</v>
      </c>
      <c r="H43" s="85" t="s">
        <v>105</v>
      </c>
      <c r="I43" s="85" t="s">
        <v>40</v>
      </c>
      <c r="J43" s="85" t="s">
        <v>44</v>
      </c>
      <c r="K43" s="228">
        <f aca="true" t="shared" si="6" ref="K43:M44">L43</f>
        <v>0</v>
      </c>
      <c r="L43" s="228">
        <f t="shared" si="6"/>
        <v>0</v>
      </c>
      <c r="M43" s="228">
        <f t="shared" si="6"/>
        <v>0</v>
      </c>
    </row>
    <row r="44" spans="1:13" s="8" customFormat="1" ht="17.25" thickBot="1">
      <c r="A44" s="80" t="s">
        <v>45</v>
      </c>
      <c r="B44" s="68" t="s">
        <v>290</v>
      </c>
      <c r="C44" s="85" t="s">
        <v>24</v>
      </c>
      <c r="D44" s="85" t="s">
        <v>38</v>
      </c>
      <c r="E44" s="73" t="s">
        <v>24</v>
      </c>
      <c r="F44" s="73" t="s">
        <v>104</v>
      </c>
      <c r="G44" s="85" t="s">
        <v>24</v>
      </c>
      <c r="H44" s="85" t="s">
        <v>105</v>
      </c>
      <c r="I44" s="85" t="s">
        <v>40</v>
      </c>
      <c r="J44" s="85" t="s">
        <v>46</v>
      </c>
      <c r="K44" s="228">
        <f t="shared" si="6"/>
        <v>0</v>
      </c>
      <c r="L44" s="228">
        <f t="shared" si="6"/>
        <v>0</v>
      </c>
      <c r="M44" s="228">
        <f t="shared" si="6"/>
        <v>0</v>
      </c>
    </row>
    <row r="45" spans="1:13" s="8" customFormat="1" ht="17.25" thickBot="1">
      <c r="A45" s="80" t="s">
        <v>47</v>
      </c>
      <c r="B45" s="68" t="s">
        <v>290</v>
      </c>
      <c r="C45" s="85" t="s">
        <v>24</v>
      </c>
      <c r="D45" s="85" t="s">
        <v>38</v>
      </c>
      <c r="E45" s="73" t="s">
        <v>24</v>
      </c>
      <c r="F45" s="73" t="s">
        <v>104</v>
      </c>
      <c r="G45" s="85" t="s">
        <v>24</v>
      </c>
      <c r="H45" s="85" t="s">
        <v>105</v>
      </c>
      <c r="I45" s="85" t="s">
        <v>40</v>
      </c>
      <c r="J45" s="85" t="s">
        <v>48</v>
      </c>
      <c r="K45" s="228">
        <v>0</v>
      </c>
      <c r="L45" s="228">
        <v>0</v>
      </c>
      <c r="M45" s="228">
        <v>0</v>
      </c>
    </row>
    <row r="46" spans="1:13" s="8" customFormat="1" ht="17.25" thickBot="1">
      <c r="A46" s="80" t="s">
        <v>49</v>
      </c>
      <c r="B46" s="68" t="s">
        <v>290</v>
      </c>
      <c r="C46" s="85" t="s">
        <v>24</v>
      </c>
      <c r="D46" s="85" t="s">
        <v>38</v>
      </c>
      <c r="E46" s="73" t="s">
        <v>24</v>
      </c>
      <c r="F46" s="73" t="s">
        <v>104</v>
      </c>
      <c r="G46" s="85" t="s">
        <v>24</v>
      </c>
      <c r="H46" s="85" t="s">
        <v>105</v>
      </c>
      <c r="I46" s="85" t="s">
        <v>40</v>
      </c>
      <c r="J46" s="85" t="s">
        <v>50</v>
      </c>
      <c r="K46" s="228">
        <v>0</v>
      </c>
      <c r="L46" s="228">
        <v>0</v>
      </c>
      <c r="M46" s="228">
        <v>0</v>
      </c>
    </row>
    <row r="47" spans="1:13" s="8" customFormat="1" ht="17.25" thickBot="1">
      <c r="A47" s="80" t="s">
        <v>51</v>
      </c>
      <c r="B47" s="68" t="s">
        <v>290</v>
      </c>
      <c r="C47" s="85" t="s">
        <v>24</v>
      </c>
      <c r="D47" s="85" t="s">
        <v>38</v>
      </c>
      <c r="E47" s="73" t="s">
        <v>24</v>
      </c>
      <c r="F47" s="73" t="s">
        <v>104</v>
      </c>
      <c r="G47" s="85" t="s">
        <v>24</v>
      </c>
      <c r="H47" s="85" t="s">
        <v>105</v>
      </c>
      <c r="I47" s="85" t="s">
        <v>40</v>
      </c>
      <c r="J47" s="85" t="s">
        <v>52</v>
      </c>
      <c r="K47" s="228">
        <v>25.75231</v>
      </c>
      <c r="L47" s="228">
        <v>15</v>
      </c>
      <c r="M47" s="228">
        <v>15</v>
      </c>
    </row>
    <row r="48" spans="1:13" s="8" customFormat="1" ht="17.25" thickBot="1">
      <c r="A48" s="80" t="s">
        <v>53</v>
      </c>
      <c r="B48" s="68" t="s">
        <v>290</v>
      </c>
      <c r="C48" s="85" t="s">
        <v>24</v>
      </c>
      <c r="D48" s="85" t="s">
        <v>38</v>
      </c>
      <c r="E48" s="73" t="s">
        <v>24</v>
      </c>
      <c r="F48" s="73" t="s">
        <v>104</v>
      </c>
      <c r="G48" s="85" t="s">
        <v>24</v>
      </c>
      <c r="H48" s="85" t="s">
        <v>105</v>
      </c>
      <c r="I48" s="85" t="s">
        <v>40</v>
      </c>
      <c r="J48" s="85" t="s">
        <v>54</v>
      </c>
      <c r="K48" s="228">
        <v>0</v>
      </c>
      <c r="L48" s="228">
        <v>0</v>
      </c>
      <c r="M48" s="228">
        <v>0</v>
      </c>
    </row>
    <row r="49" spans="1:13" s="8" customFormat="1" ht="17.25" thickBot="1">
      <c r="A49" s="80" t="s">
        <v>55</v>
      </c>
      <c r="B49" s="68" t="s">
        <v>290</v>
      </c>
      <c r="C49" s="85" t="s">
        <v>24</v>
      </c>
      <c r="D49" s="85" t="s">
        <v>38</v>
      </c>
      <c r="E49" s="73" t="s">
        <v>24</v>
      </c>
      <c r="F49" s="73" t="s">
        <v>104</v>
      </c>
      <c r="G49" s="85" t="s">
        <v>24</v>
      </c>
      <c r="H49" s="85" t="s">
        <v>105</v>
      </c>
      <c r="I49" s="85" t="s">
        <v>40</v>
      </c>
      <c r="J49" s="85" t="s">
        <v>56</v>
      </c>
      <c r="K49" s="228">
        <f>K50+K51</f>
        <v>80</v>
      </c>
      <c r="L49" s="228">
        <f>L50+L51</f>
        <v>70</v>
      </c>
      <c r="M49" s="228">
        <f>M50+M51</f>
        <v>60</v>
      </c>
    </row>
    <row r="50" spans="1:13" s="8" customFormat="1" ht="17.25" thickBot="1">
      <c r="A50" s="80" t="s">
        <v>57</v>
      </c>
      <c r="B50" s="68" t="s">
        <v>290</v>
      </c>
      <c r="C50" s="85" t="s">
        <v>24</v>
      </c>
      <c r="D50" s="85" t="s">
        <v>38</v>
      </c>
      <c r="E50" s="73" t="s">
        <v>24</v>
      </c>
      <c r="F50" s="73" t="s">
        <v>104</v>
      </c>
      <c r="G50" s="85" t="s">
        <v>24</v>
      </c>
      <c r="H50" s="85" t="s">
        <v>105</v>
      </c>
      <c r="I50" s="85" t="s">
        <v>40</v>
      </c>
      <c r="J50" s="85" t="s">
        <v>58</v>
      </c>
      <c r="K50" s="228">
        <f>L50</f>
        <v>0</v>
      </c>
      <c r="L50" s="229">
        <v>0</v>
      </c>
      <c r="M50" s="230">
        <v>0</v>
      </c>
    </row>
    <row r="51" spans="1:13" s="8" customFormat="1" ht="17.25" thickBot="1">
      <c r="A51" s="80" t="s">
        <v>59</v>
      </c>
      <c r="B51" s="68" t="s">
        <v>290</v>
      </c>
      <c r="C51" s="85" t="s">
        <v>24</v>
      </c>
      <c r="D51" s="85" t="s">
        <v>38</v>
      </c>
      <c r="E51" s="73" t="s">
        <v>24</v>
      </c>
      <c r="F51" s="73" t="s">
        <v>104</v>
      </c>
      <c r="G51" s="85" t="s">
        <v>24</v>
      </c>
      <c r="H51" s="85" t="s">
        <v>105</v>
      </c>
      <c r="I51" s="85" t="s">
        <v>40</v>
      </c>
      <c r="J51" s="85" t="s">
        <v>437</v>
      </c>
      <c r="K51" s="228">
        <v>80</v>
      </c>
      <c r="L51" s="228">
        <v>70</v>
      </c>
      <c r="M51" s="228">
        <v>60</v>
      </c>
    </row>
    <row r="52" spans="1:13" s="8" customFormat="1" ht="17.25" thickBot="1">
      <c r="A52" s="80" t="s">
        <v>47</v>
      </c>
      <c r="B52" s="68" t="s">
        <v>290</v>
      </c>
      <c r="C52" s="85" t="s">
        <v>24</v>
      </c>
      <c r="D52" s="85" t="s">
        <v>38</v>
      </c>
      <c r="E52" s="73" t="s">
        <v>24</v>
      </c>
      <c r="F52" s="73" t="s">
        <v>104</v>
      </c>
      <c r="G52" s="85" t="s">
        <v>24</v>
      </c>
      <c r="H52" s="85" t="s">
        <v>105</v>
      </c>
      <c r="I52" s="85" t="s">
        <v>434</v>
      </c>
      <c r="J52" s="85" t="s">
        <v>48</v>
      </c>
      <c r="K52" s="228">
        <v>140.38626</v>
      </c>
      <c r="L52" s="228">
        <v>1000</v>
      </c>
      <c r="M52" s="228">
        <v>1000</v>
      </c>
    </row>
    <row r="53" spans="1:13" s="8" customFormat="1" ht="38.25" thickBot="1">
      <c r="A53" s="87" t="s">
        <v>191</v>
      </c>
      <c r="B53" s="68" t="s">
        <v>290</v>
      </c>
      <c r="C53" s="83" t="s">
        <v>24</v>
      </c>
      <c r="D53" s="83" t="s">
        <v>38</v>
      </c>
      <c r="E53" s="83" t="s">
        <v>24</v>
      </c>
      <c r="F53" s="83" t="s">
        <v>104</v>
      </c>
      <c r="G53" s="83" t="s">
        <v>24</v>
      </c>
      <c r="H53" s="83" t="s">
        <v>105</v>
      </c>
      <c r="I53" s="83" t="s">
        <v>61</v>
      </c>
      <c r="J53" s="83" t="s">
        <v>26</v>
      </c>
      <c r="K53" s="225">
        <f>L53</f>
        <v>0</v>
      </c>
      <c r="L53" s="231">
        <f>L54</f>
        <v>0</v>
      </c>
      <c r="M53" s="231">
        <f>M54</f>
        <v>0</v>
      </c>
    </row>
    <row r="54" spans="1:13" s="8" customFormat="1" ht="17.25" thickBot="1">
      <c r="A54" s="80" t="s">
        <v>53</v>
      </c>
      <c r="B54" s="68" t="s">
        <v>290</v>
      </c>
      <c r="C54" s="85" t="s">
        <v>24</v>
      </c>
      <c r="D54" s="85" t="s">
        <v>38</v>
      </c>
      <c r="E54" s="73" t="s">
        <v>24</v>
      </c>
      <c r="F54" s="73" t="s">
        <v>104</v>
      </c>
      <c r="G54" s="85" t="s">
        <v>24</v>
      </c>
      <c r="H54" s="85" t="s">
        <v>105</v>
      </c>
      <c r="I54" s="85" t="s">
        <v>61</v>
      </c>
      <c r="J54" s="85" t="s">
        <v>54</v>
      </c>
      <c r="K54" s="71">
        <v>0</v>
      </c>
      <c r="L54" s="86">
        <v>0</v>
      </c>
      <c r="M54" s="88">
        <v>0</v>
      </c>
    </row>
    <row r="55" spans="1:13" s="8" customFormat="1" ht="38.25" thickBot="1">
      <c r="A55" s="87" t="s">
        <v>192</v>
      </c>
      <c r="B55" s="68" t="s">
        <v>290</v>
      </c>
      <c r="C55" s="83" t="s">
        <v>24</v>
      </c>
      <c r="D55" s="83" t="s">
        <v>38</v>
      </c>
      <c r="E55" s="83" t="s">
        <v>24</v>
      </c>
      <c r="F55" s="83" t="s">
        <v>104</v>
      </c>
      <c r="G55" s="83" t="s">
        <v>24</v>
      </c>
      <c r="H55" s="83" t="s">
        <v>105</v>
      </c>
      <c r="I55" s="83" t="s">
        <v>128</v>
      </c>
      <c r="J55" s="83" t="s">
        <v>26</v>
      </c>
      <c r="K55" s="225">
        <f>K56</f>
        <v>3</v>
      </c>
      <c r="L55" s="231">
        <f>L56</f>
        <v>1</v>
      </c>
      <c r="M55" s="231">
        <f>M56</f>
        <v>1</v>
      </c>
    </row>
    <row r="56" spans="1:13" s="8" customFormat="1" ht="17.25" thickBot="1">
      <c r="A56" s="80" t="s">
        <v>53</v>
      </c>
      <c r="B56" s="68" t="s">
        <v>290</v>
      </c>
      <c r="C56" s="85" t="s">
        <v>24</v>
      </c>
      <c r="D56" s="85" t="s">
        <v>38</v>
      </c>
      <c r="E56" s="73" t="s">
        <v>24</v>
      </c>
      <c r="F56" s="73" t="s">
        <v>104</v>
      </c>
      <c r="G56" s="85" t="s">
        <v>24</v>
      </c>
      <c r="H56" s="85" t="s">
        <v>105</v>
      </c>
      <c r="I56" s="85" t="s">
        <v>128</v>
      </c>
      <c r="J56" s="85" t="s">
        <v>54</v>
      </c>
      <c r="K56" s="71">
        <v>3</v>
      </c>
      <c r="L56" s="43">
        <v>1</v>
      </c>
      <c r="M56" s="75">
        <v>1</v>
      </c>
    </row>
    <row r="57" spans="1:13" s="8" customFormat="1" ht="17.25" thickBot="1">
      <c r="A57" s="89" t="s">
        <v>380</v>
      </c>
      <c r="B57" s="68" t="s">
        <v>290</v>
      </c>
      <c r="C57" s="85" t="s">
        <v>24</v>
      </c>
      <c r="D57" s="85" t="s">
        <v>38</v>
      </c>
      <c r="E57" s="73" t="s">
        <v>24</v>
      </c>
      <c r="F57" s="73" t="s">
        <v>104</v>
      </c>
      <c r="G57" s="85" t="s">
        <v>24</v>
      </c>
      <c r="H57" s="85" t="s">
        <v>384</v>
      </c>
      <c r="I57" s="85" t="s">
        <v>26</v>
      </c>
      <c r="J57" s="85" t="s">
        <v>26</v>
      </c>
      <c r="K57" s="71">
        <f aca="true" t="shared" si="7" ref="K57:M58">K58</f>
        <v>1</v>
      </c>
      <c r="L57" s="71">
        <f t="shared" si="7"/>
        <v>1</v>
      </c>
      <c r="M57" s="71">
        <f t="shared" si="7"/>
        <v>1</v>
      </c>
    </row>
    <row r="58" spans="1:13" s="8" customFormat="1" ht="33.75" thickBot="1">
      <c r="A58" s="80" t="s">
        <v>381</v>
      </c>
      <c r="B58" s="68" t="s">
        <v>290</v>
      </c>
      <c r="C58" s="85" t="s">
        <v>24</v>
      </c>
      <c r="D58" s="85" t="s">
        <v>38</v>
      </c>
      <c r="E58" s="73" t="s">
        <v>24</v>
      </c>
      <c r="F58" s="73" t="s">
        <v>104</v>
      </c>
      <c r="G58" s="85" t="s">
        <v>24</v>
      </c>
      <c r="H58" s="85" t="s">
        <v>384</v>
      </c>
      <c r="I58" s="85" t="s">
        <v>385</v>
      </c>
      <c r="J58" s="85" t="s">
        <v>26</v>
      </c>
      <c r="K58" s="71">
        <f t="shared" si="7"/>
        <v>1</v>
      </c>
      <c r="L58" s="71">
        <f t="shared" si="7"/>
        <v>1</v>
      </c>
      <c r="M58" s="71">
        <f t="shared" si="7"/>
        <v>1</v>
      </c>
    </row>
    <row r="59" spans="1:13" s="8" customFormat="1" ht="50.25" thickBot="1">
      <c r="A59" s="80" t="s">
        <v>382</v>
      </c>
      <c r="B59" s="68" t="s">
        <v>290</v>
      </c>
      <c r="C59" s="85" t="s">
        <v>24</v>
      </c>
      <c r="D59" s="85" t="s">
        <v>38</v>
      </c>
      <c r="E59" s="73" t="s">
        <v>24</v>
      </c>
      <c r="F59" s="73" t="s">
        <v>104</v>
      </c>
      <c r="G59" s="85" t="s">
        <v>24</v>
      </c>
      <c r="H59" s="85" t="s">
        <v>384</v>
      </c>
      <c r="I59" s="85" t="s">
        <v>333</v>
      </c>
      <c r="J59" s="85" t="s">
        <v>56</v>
      </c>
      <c r="K59" s="71">
        <f>K60</f>
        <v>1</v>
      </c>
      <c r="L59" s="71">
        <f>L60</f>
        <v>1</v>
      </c>
      <c r="M59" s="75">
        <v>1</v>
      </c>
    </row>
    <row r="60" spans="1:13" s="8" customFormat="1" ht="17.25" thickBot="1">
      <c r="A60" s="80" t="s">
        <v>383</v>
      </c>
      <c r="B60" s="68" t="s">
        <v>290</v>
      </c>
      <c r="C60" s="85" t="s">
        <v>24</v>
      </c>
      <c r="D60" s="85" t="s">
        <v>38</v>
      </c>
      <c r="E60" s="73" t="s">
        <v>24</v>
      </c>
      <c r="F60" s="73" t="s">
        <v>104</v>
      </c>
      <c r="G60" s="85" t="s">
        <v>24</v>
      </c>
      <c r="H60" s="85" t="s">
        <v>384</v>
      </c>
      <c r="I60" s="85" t="s">
        <v>40</v>
      </c>
      <c r="J60" s="85" t="s">
        <v>436</v>
      </c>
      <c r="K60" s="71">
        <v>1</v>
      </c>
      <c r="L60" s="43">
        <v>1</v>
      </c>
      <c r="M60" s="75">
        <v>1</v>
      </c>
    </row>
    <row r="61" spans="1:13" s="8" customFormat="1" ht="33.75" thickBot="1">
      <c r="A61" s="89" t="s">
        <v>313</v>
      </c>
      <c r="B61" s="68" t="s">
        <v>290</v>
      </c>
      <c r="C61" s="73" t="s">
        <v>24</v>
      </c>
      <c r="D61" s="73" t="s">
        <v>38</v>
      </c>
      <c r="E61" s="73" t="s">
        <v>24</v>
      </c>
      <c r="F61" s="73" t="s">
        <v>104</v>
      </c>
      <c r="G61" s="73" t="s">
        <v>24</v>
      </c>
      <c r="H61" s="73" t="s">
        <v>311</v>
      </c>
      <c r="I61" s="73" t="s">
        <v>26</v>
      </c>
      <c r="J61" s="73" t="s">
        <v>26</v>
      </c>
      <c r="K61" s="71">
        <f>L61</f>
        <v>0</v>
      </c>
      <c r="L61" s="43">
        <f aca="true" t="shared" si="8" ref="L61:M63">L62</f>
        <v>0</v>
      </c>
      <c r="M61" s="75">
        <f t="shared" si="8"/>
        <v>0</v>
      </c>
    </row>
    <row r="62" spans="1:13" s="8" customFormat="1" ht="50.25" thickBot="1">
      <c r="A62" s="80" t="s">
        <v>39</v>
      </c>
      <c r="B62" s="68" t="s">
        <v>290</v>
      </c>
      <c r="C62" s="85" t="s">
        <v>24</v>
      </c>
      <c r="D62" s="85" t="s">
        <v>38</v>
      </c>
      <c r="E62" s="73" t="s">
        <v>24</v>
      </c>
      <c r="F62" s="73" t="s">
        <v>104</v>
      </c>
      <c r="G62" s="85" t="s">
        <v>24</v>
      </c>
      <c r="H62" s="85" t="s">
        <v>311</v>
      </c>
      <c r="I62" s="85" t="s">
        <v>314</v>
      </c>
      <c r="J62" s="85" t="s">
        <v>26</v>
      </c>
      <c r="K62" s="71">
        <f>L62</f>
        <v>0</v>
      </c>
      <c r="L62" s="43">
        <f t="shared" si="8"/>
        <v>0</v>
      </c>
      <c r="M62" s="75">
        <f t="shared" si="8"/>
        <v>0</v>
      </c>
    </row>
    <row r="63" spans="1:13" s="8" customFormat="1" ht="17.25" thickBot="1">
      <c r="A63" s="80" t="s">
        <v>316</v>
      </c>
      <c r="B63" s="68" t="s">
        <v>290</v>
      </c>
      <c r="C63" s="85" t="s">
        <v>24</v>
      </c>
      <c r="D63" s="85" t="s">
        <v>38</v>
      </c>
      <c r="E63" s="73" t="s">
        <v>24</v>
      </c>
      <c r="F63" s="73" t="s">
        <v>104</v>
      </c>
      <c r="G63" s="85" t="s">
        <v>24</v>
      </c>
      <c r="H63" s="85" t="s">
        <v>311</v>
      </c>
      <c r="I63" s="85" t="s">
        <v>315</v>
      </c>
      <c r="J63" s="85" t="s">
        <v>26</v>
      </c>
      <c r="K63" s="71">
        <f>L63</f>
        <v>0</v>
      </c>
      <c r="L63" s="43">
        <f t="shared" si="8"/>
        <v>0</v>
      </c>
      <c r="M63" s="75">
        <f t="shared" si="8"/>
        <v>0</v>
      </c>
    </row>
    <row r="64" spans="1:13" s="8" customFormat="1" ht="33.75" thickBot="1">
      <c r="A64" s="80" t="s">
        <v>317</v>
      </c>
      <c r="B64" s="68" t="s">
        <v>290</v>
      </c>
      <c r="C64" s="85" t="s">
        <v>24</v>
      </c>
      <c r="D64" s="85" t="s">
        <v>38</v>
      </c>
      <c r="E64" s="73" t="s">
        <v>24</v>
      </c>
      <c r="F64" s="73" t="s">
        <v>104</v>
      </c>
      <c r="G64" s="85" t="s">
        <v>24</v>
      </c>
      <c r="H64" s="85" t="s">
        <v>311</v>
      </c>
      <c r="I64" s="85" t="s">
        <v>312</v>
      </c>
      <c r="J64" s="85" t="s">
        <v>54</v>
      </c>
      <c r="K64" s="234">
        <v>0</v>
      </c>
      <c r="L64" s="234">
        <v>0</v>
      </c>
      <c r="M64" s="234">
        <v>0</v>
      </c>
    </row>
    <row r="65" spans="1:13" s="8" customFormat="1" ht="83.25" thickBot="1">
      <c r="A65" s="89" t="s">
        <v>193</v>
      </c>
      <c r="B65" s="68" t="s">
        <v>290</v>
      </c>
      <c r="C65" s="73" t="s">
        <v>24</v>
      </c>
      <c r="D65" s="73" t="s">
        <v>38</v>
      </c>
      <c r="E65" s="73" t="s">
        <v>24</v>
      </c>
      <c r="F65" s="73" t="s">
        <v>104</v>
      </c>
      <c r="G65" s="73" t="s">
        <v>91</v>
      </c>
      <c r="H65" s="73" t="s">
        <v>98</v>
      </c>
      <c r="I65" s="73" t="s">
        <v>26</v>
      </c>
      <c r="J65" s="73" t="s">
        <v>26</v>
      </c>
      <c r="K65" s="71">
        <f>K66+K70+K74+K78</f>
        <v>8.68952</v>
      </c>
      <c r="L65" s="43">
        <f>L66+L70+L74+L78</f>
        <v>8.68952</v>
      </c>
      <c r="M65" s="75">
        <f>M66+M70+M74+M78</f>
        <v>8.68952</v>
      </c>
    </row>
    <row r="66" spans="1:13" s="8" customFormat="1" ht="113.25" thickBot="1">
      <c r="A66" s="87" t="s">
        <v>62</v>
      </c>
      <c r="B66" s="68" t="s">
        <v>290</v>
      </c>
      <c r="C66" s="83" t="s">
        <v>24</v>
      </c>
      <c r="D66" s="83" t="s">
        <v>38</v>
      </c>
      <c r="E66" s="83" t="s">
        <v>24</v>
      </c>
      <c r="F66" s="83" t="s">
        <v>104</v>
      </c>
      <c r="G66" s="83" t="s">
        <v>91</v>
      </c>
      <c r="H66" s="83" t="s">
        <v>106</v>
      </c>
      <c r="I66" s="83" t="s">
        <v>26</v>
      </c>
      <c r="J66" s="83" t="s">
        <v>26</v>
      </c>
      <c r="K66" s="225">
        <v>0</v>
      </c>
      <c r="L66" s="231">
        <v>0</v>
      </c>
      <c r="M66" s="232">
        <v>0</v>
      </c>
    </row>
    <row r="67" spans="1:13" s="8" customFormat="1" ht="17.25" thickBot="1">
      <c r="A67" s="80" t="s">
        <v>63</v>
      </c>
      <c r="B67" s="68" t="s">
        <v>290</v>
      </c>
      <c r="C67" s="85" t="s">
        <v>24</v>
      </c>
      <c r="D67" s="85" t="s">
        <v>38</v>
      </c>
      <c r="E67" s="73" t="s">
        <v>24</v>
      </c>
      <c r="F67" s="73" t="s">
        <v>104</v>
      </c>
      <c r="G67" s="85" t="s">
        <v>91</v>
      </c>
      <c r="H67" s="85" t="s">
        <v>106</v>
      </c>
      <c r="I67" s="85" t="s">
        <v>64</v>
      </c>
      <c r="J67" s="85" t="s">
        <v>26</v>
      </c>
      <c r="K67" s="71">
        <f aca="true" t="shared" si="9" ref="K67:M68">K68</f>
        <v>0</v>
      </c>
      <c r="L67" s="43">
        <f t="shared" si="9"/>
        <v>0</v>
      </c>
      <c r="M67" s="75">
        <f t="shared" si="9"/>
        <v>0</v>
      </c>
    </row>
    <row r="68" spans="1:13" ht="17.25" thickBot="1">
      <c r="A68" s="80" t="s">
        <v>65</v>
      </c>
      <c r="B68" s="68" t="s">
        <v>290</v>
      </c>
      <c r="C68" s="85" t="s">
        <v>24</v>
      </c>
      <c r="D68" s="85" t="s">
        <v>38</v>
      </c>
      <c r="E68" s="73" t="s">
        <v>24</v>
      </c>
      <c r="F68" s="73" t="s">
        <v>104</v>
      </c>
      <c r="G68" s="85" t="s">
        <v>91</v>
      </c>
      <c r="H68" s="85" t="s">
        <v>106</v>
      </c>
      <c r="I68" s="85" t="s">
        <v>64</v>
      </c>
      <c r="J68" s="85" t="s">
        <v>66</v>
      </c>
      <c r="K68" s="71">
        <f t="shared" si="9"/>
        <v>0</v>
      </c>
      <c r="L68" s="43">
        <f t="shared" si="9"/>
        <v>0</v>
      </c>
      <c r="M68" s="75">
        <f t="shared" si="9"/>
        <v>0</v>
      </c>
    </row>
    <row r="69" spans="1:13" s="8" customFormat="1" ht="33.75" thickBot="1">
      <c r="A69" s="80" t="s">
        <v>67</v>
      </c>
      <c r="B69" s="68" t="s">
        <v>290</v>
      </c>
      <c r="C69" s="85" t="s">
        <v>24</v>
      </c>
      <c r="D69" s="85" t="s">
        <v>38</v>
      </c>
      <c r="E69" s="73" t="s">
        <v>24</v>
      </c>
      <c r="F69" s="73" t="s">
        <v>104</v>
      </c>
      <c r="G69" s="85" t="s">
        <v>91</v>
      </c>
      <c r="H69" s="85" t="s">
        <v>106</v>
      </c>
      <c r="I69" s="85" t="s">
        <v>64</v>
      </c>
      <c r="J69" s="85" t="s">
        <v>68</v>
      </c>
      <c r="K69" s="71">
        <v>0</v>
      </c>
      <c r="L69" s="71">
        <v>0</v>
      </c>
      <c r="M69" s="71">
        <v>0</v>
      </c>
    </row>
    <row r="70" spans="1:13" s="8" customFormat="1" ht="57" thickBot="1">
      <c r="A70" s="91" t="s">
        <v>168</v>
      </c>
      <c r="B70" s="68" t="s">
        <v>290</v>
      </c>
      <c r="C70" s="83" t="s">
        <v>24</v>
      </c>
      <c r="D70" s="83" t="s">
        <v>38</v>
      </c>
      <c r="E70" s="83" t="s">
        <v>24</v>
      </c>
      <c r="F70" s="83" t="s">
        <v>104</v>
      </c>
      <c r="G70" s="83" t="s">
        <v>91</v>
      </c>
      <c r="H70" s="83" t="s">
        <v>169</v>
      </c>
      <c r="I70" s="83" t="s">
        <v>26</v>
      </c>
      <c r="J70" s="83" t="s">
        <v>26</v>
      </c>
      <c r="K70" s="225">
        <f>L70</f>
        <v>0.1</v>
      </c>
      <c r="L70" s="231">
        <f aca="true" t="shared" si="10" ref="L70:M72">L71</f>
        <v>0.1</v>
      </c>
      <c r="M70" s="232">
        <f t="shared" si="10"/>
        <v>0.1</v>
      </c>
    </row>
    <row r="71" spans="1:13" s="8" customFormat="1" ht="17.25" thickBot="1">
      <c r="A71" s="80" t="s">
        <v>63</v>
      </c>
      <c r="B71" s="68" t="s">
        <v>290</v>
      </c>
      <c r="C71" s="85" t="s">
        <v>24</v>
      </c>
      <c r="D71" s="85" t="s">
        <v>38</v>
      </c>
      <c r="E71" s="73" t="s">
        <v>24</v>
      </c>
      <c r="F71" s="73" t="s">
        <v>104</v>
      </c>
      <c r="G71" s="85" t="s">
        <v>91</v>
      </c>
      <c r="H71" s="85" t="s">
        <v>169</v>
      </c>
      <c r="I71" s="85" t="s">
        <v>64</v>
      </c>
      <c r="J71" s="85" t="s">
        <v>26</v>
      </c>
      <c r="K71" s="71">
        <f>L71</f>
        <v>0.1</v>
      </c>
      <c r="L71" s="43">
        <f t="shared" si="10"/>
        <v>0.1</v>
      </c>
      <c r="M71" s="75">
        <f t="shared" si="10"/>
        <v>0.1</v>
      </c>
    </row>
    <row r="72" spans="1:13" s="19" customFormat="1" ht="17.25" thickBot="1">
      <c r="A72" s="80" t="s">
        <v>65</v>
      </c>
      <c r="B72" s="68" t="s">
        <v>290</v>
      </c>
      <c r="C72" s="85" t="s">
        <v>24</v>
      </c>
      <c r="D72" s="85" t="s">
        <v>38</v>
      </c>
      <c r="E72" s="73" t="s">
        <v>24</v>
      </c>
      <c r="F72" s="73" t="s">
        <v>104</v>
      </c>
      <c r="G72" s="85" t="s">
        <v>91</v>
      </c>
      <c r="H72" s="85" t="s">
        <v>169</v>
      </c>
      <c r="I72" s="85" t="s">
        <v>64</v>
      </c>
      <c r="J72" s="85" t="s">
        <v>66</v>
      </c>
      <c r="K72" s="71">
        <f>L72</f>
        <v>0.1</v>
      </c>
      <c r="L72" s="43">
        <f t="shared" si="10"/>
        <v>0.1</v>
      </c>
      <c r="M72" s="75">
        <f t="shared" si="10"/>
        <v>0.1</v>
      </c>
    </row>
    <row r="73" spans="1:13" s="8" customFormat="1" ht="33.75" thickBot="1">
      <c r="A73" s="80" t="s">
        <v>67</v>
      </c>
      <c r="B73" s="68" t="s">
        <v>290</v>
      </c>
      <c r="C73" s="85" t="s">
        <v>24</v>
      </c>
      <c r="D73" s="85" t="s">
        <v>38</v>
      </c>
      <c r="E73" s="73" t="s">
        <v>24</v>
      </c>
      <c r="F73" s="73" t="s">
        <v>104</v>
      </c>
      <c r="G73" s="85" t="s">
        <v>91</v>
      </c>
      <c r="H73" s="85" t="s">
        <v>169</v>
      </c>
      <c r="I73" s="85" t="s">
        <v>64</v>
      </c>
      <c r="J73" s="85" t="s">
        <v>68</v>
      </c>
      <c r="K73" s="71">
        <v>0.1</v>
      </c>
      <c r="L73" s="71">
        <v>0.1</v>
      </c>
      <c r="M73" s="71">
        <v>0.1</v>
      </c>
    </row>
    <row r="74" spans="1:13" s="8" customFormat="1" ht="169.5" thickBot="1">
      <c r="A74" s="91" t="s">
        <v>165</v>
      </c>
      <c r="B74" s="68" t="s">
        <v>290</v>
      </c>
      <c r="C74" s="83" t="s">
        <v>24</v>
      </c>
      <c r="D74" s="83" t="s">
        <v>38</v>
      </c>
      <c r="E74" s="83" t="s">
        <v>24</v>
      </c>
      <c r="F74" s="83" t="s">
        <v>104</v>
      </c>
      <c r="G74" s="83" t="s">
        <v>91</v>
      </c>
      <c r="H74" s="83" t="s">
        <v>167</v>
      </c>
      <c r="I74" s="83" t="s">
        <v>26</v>
      </c>
      <c r="J74" s="83" t="s">
        <v>26</v>
      </c>
      <c r="K74" s="231">
        <f aca="true" t="shared" si="11" ref="K74:M76">K75</f>
        <v>3.44852</v>
      </c>
      <c r="L74" s="231">
        <f t="shared" si="11"/>
        <v>3.44852</v>
      </c>
      <c r="M74" s="232">
        <f t="shared" si="11"/>
        <v>3.44852</v>
      </c>
    </row>
    <row r="75" spans="1:13" s="8" customFormat="1" ht="17.25" thickBot="1">
      <c r="A75" s="80" t="s">
        <v>63</v>
      </c>
      <c r="B75" s="68" t="s">
        <v>290</v>
      </c>
      <c r="C75" s="85" t="s">
        <v>24</v>
      </c>
      <c r="D75" s="85" t="s">
        <v>38</v>
      </c>
      <c r="E75" s="73" t="s">
        <v>24</v>
      </c>
      <c r="F75" s="73" t="s">
        <v>104</v>
      </c>
      <c r="G75" s="85" t="s">
        <v>91</v>
      </c>
      <c r="H75" s="85" t="s">
        <v>167</v>
      </c>
      <c r="I75" s="85" t="s">
        <v>64</v>
      </c>
      <c r="J75" s="85" t="s">
        <v>26</v>
      </c>
      <c r="K75" s="43">
        <f t="shared" si="11"/>
        <v>3.44852</v>
      </c>
      <c r="L75" s="43">
        <f t="shared" si="11"/>
        <v>3.44852</v>
      </c>
      <c r="M75" s="75">
        <f t="shared" si="11"/>
        <v>3.44852</v>
      </c>
    </row>
    <row r="76" spans="1:13" s="8" customFormat="1" ht="17.25" thickBot="1">
      <c r="A76" s="80" t="s">
        <v>65</v>
      </c>
      <c r="B76" s="68" t="s">
        <v>290</v>
      </c>
      <c r="C76" s="85" t="s">
        <v>24</v>
      </c>
      <c r="D76" s="85" t="s">
        <v>38</v>
      </c>
      <c r="E76" s="73" t="s">
        <v>24</v>
      </c>
      <c r="F76" s="73" t="s">
        <v>104</v>
      </c>
      <c r="G76" s="85" t="s">
        <v>91</v>
      </c>
      <c r="H76" s="85" t="s">
        <v>167</v>
      </c>
      <c r="I76" s="85" t="s">
        <v>64</v>
      </c>
      <c r="J76" s="85" t="s">
        <v>66</v>
      </c>
      <c r="K76" s="43">
        <f t="shared" si="11"/>
        <v>3.44852</v>
      </c>
      <c r="L76" s="43">
        <f t="shared" si="11"/>
        <v>3.44852</v>
      </c>
      <c r="M76" s="75">
        <f t="shared" si="11"/>
        <v>3.44852</v>
      </c>
    </row>
    <row r="77" spans="1:13" s="8" customFormat="1" ht="33.75" thickBot="1">
      <c r="A77" s="80" t="s">
        <v>67</v>
      </c>
      <c r="B77" s="68" t="s">
        <v>290</v>
      </c>
      <c r="C77" s="85" t="s">
        <v>24</v>
      </c>
      <c r="D77" s="85" t="s">
        <v>38</v>
      </c>
      <c r="E77" s="73" t="s">
        <v>24</v>
      </c>
      <c r="F77" s="73" t="s">
        <v>104</v>
      </c>
      <c r="G77" s="85" t="s">
        <v>91</v>
      </c>
      <c r="H77" s="85" t="s">
        <v>167</v>
      </c>
      <c r="I77" s="85" t="s">
        <v>64</v>
      </c>
      <c r="J77" s="85" t="s">
        <v>68</v>
      </c>
      <c r="K77" s="71">
        <v>3.44852</v>
      </c>
      <c r="L77" s="71">
        <v>3.44852</v>
      </c>
      <c r="M77" s="71">
        <v>3.44852</v>
      </c>
    </row>
    <row r="78" spans="1:13" s="8" customFormat="1" ht="75.75" thickBot="1">
      <c r="A78" s="87" t="s">
        <v>126</v>
      </c>
      <c r="B78" s="68" t="s">
        <v>290</v>
      </c>
      <c r="C78" s="83" t="s">
        <v>24</v>
      </c>
      <c r="D78" s="83" t="s">
        <v>38</v>
      </c>
      <c r="E78" s="83" t="s">
        <v>24</v>
      </c>
      <c r="F78" s="83" t="s">
        <v>104</v>
      </c>
      <c r="G78" s="83" t="s">
        <v>91</v>
      </c>
      <c r="H78" s="83" t="s">
        <v>127</v>
      </c>
      <c r="I78" s="83" t="s">
        <v>26</v>
      </c>
      <c r="J78" s="83" t="s">
        <v>26</v>
      </c>
      <c r="K78" s="225">
        <f>L78</f>
        <v>5.141</v>
      </c>
      <c r="L78" s="231">
        <f aca="true" t="shared" si="12" ref="L78:M80">L79</f>
        <v>5.141</v>
      </c>
      <c r="M78" s="232">
        <f t="shared" si="12"/>
        <v>5.141</v>
      </c>
    </row>
    <row r="79" spans="1:13" s="19" customFormat="1" ht="17.25" thickBot="1">
      <c r="A79" s="80" t="s">
        <v>63</v>
      </c>
      <c r="B79" s="68" t="s">
        <v>290</v>
      </c>
      <c r="C79" s="85" t="s">
        <v>24</v>
      </c>
      <c r="D79" s="85" t="s">
        <v>38</v>
      </c>
      <c r="E79" s="73" t="s">
        <v>24</v>
      </c>
      <c r="F79" s="73" t="s">
        <v>104</v>
      </c>
      <c r="G79" s="85" t="s">
        <v>91</v>
      </c>
      <c r="H79" s="85" t="s">
        <v>127</v>
      </c>
      <c r="I79" s="85" t="s">
        <v>64</v>
      </c>
      <c r="J79" s="85" t="s">
        <v>26</v>
      </c>
      <c r="K79" s="71">
        <f>L79</f>
        <v>5.141</v>
      </c>
      <c r="L79" s="43">
        <f t="shared" si="12"/>
        <v>5.141</v>
      </c>
      <c r="M79" s="75">
        <f t="shared" si="12"/>
        <v>5.141</v>
      </c>
    </row>
    <row r="80" spans="1:13" s="19" customFormat="1" ht="17.25" thickBot="1">
      <c r="A80" s="80" t="s">
        <v>65</v>
      </c>
      <c r="B80" s="68" t="s">
        <v>290</v>
      </c>
      <c r="C80" s="85" t="s">
        <v>24</v>
      </c>
      <c r="D80" s="85" t="s">
        <v>38</v>
      </c>
      <c r="E80" s="73" t="s">
        <v>24</v>
      </c>
      <c r="F80" s="73" t="s">
        <v>104</v>
      </c>
      <c r="G80" s="85" t="s">
        <v>91</v>
      </c>
      <c r="H80" s="85" t="s">
        <v>127</v>
      </c>
      <c r="I80" s="85" t="s">
        <v>64</v>
      </c>
      <c r="J80" s="85" t="s">
        <v>66</v>
      </c>
      <c r="K80" s="71">
        <f>L80</f>
        <v>5.141</v>
      </c>
      <c r="L80" s="43">
        <f t="shared" si="12"/>
        <v>5.141</v>
      </c>
      <c r="M80" s="75">
        <f t="shared" si="12"/>
        <v>5.141</v>
      </c>
    </row>
    <row r="81" spans="1:13" ht="33.75" thickBot="1">
      <c r="A81" s="92" t="s">
        <v>67</v>
      </c>
      <c r="B81" s="68" t="s">
        <v>290</v>
      </c>
      <c r="C81" s="42" t="s">
        <v>24</v>
      </c>
      <c r="D81" s="42" t="s">
        <v>38</v>
      </c>
      <c r="E81" s="93" t="s">
        <v>24</v>
      </c>
      <c r="F81" s="93" t="s">
        <v>104</v>
      </c>
      <c r="G81" s="42" t="s">
        <v>91</v>
      </c>
      <c r="H81" s="42" t="s">
        <v>127</v>
      </c>
      <c r="I81" s="42" t="s">
        <v>64</v>
      </c>
      <c r="J81" s="42" t="s">
        <v>68</v>
      </c>
      <c r="K81" s="71">
        <v>5.141</v>
      </c>
      <c r="L81" s="94">
        <v>5.141</v>
      </c>
      <c r="M81" s="94">
        <v>5.141</v>
      </c>
    </row>
    <row r="82" spans="1:13" ht="75.75" thickBot="1">
      <c r="A82" s="95" t="s">
        <v>194</v>
      </c>
      <c r="B82" s="68" t="s">
        <v>290</v>
      </c>
      <c r="C82" s="83" t="s">
        <v>24</v>
      </c>
      <c r="D82" s="83" t="s">
        <v>195</v>
      </c>
      <c r="E82" s="83" t="s">
        <v>25</v>
      </c>
      <c r="F82" s="83" t="s">
        <v>104</v>
      </c>
      <c r="G82" s="83" t="s">
        <v>25</v>
      </c>
      <c r="H82" s="83" t="s">
        <v>98</v>
      </c>
      <c r="I82" s="83" t="s">
        <v>26</v>
      </c>
      <c r="J82" s="83" t="s">
        <v>26</v>
      </c>
      <c r="K82" s="225">
        <f aca="true" t="shared" si="13" ref="K82:K94">L82</f>
        <v>26</v>
      </c>
      <c r="L82" s="231">
        <f aca="true" t="shared" si="14" ref="L82:M87">L83</f>
        <v>26</v>
      </c>
      <c r="M82" s="231">
        <f t="shared" si="14"/>
        <v>26</v>
      </c>
    </row>
    <row r="83" spans="1:13" ht="48" thickBot="1">
      <c r="A83" s="96" t="s">
        <v>452</v>
      </c>
      <c r="B83" s="68" t="s">
        <v>290</v>
      </c>
      <c r="C83" s="85" t="s">
        <v>24</v>
      </c>
      <c r="D83" s="85" t="s">
        <v>195</v>
      </c>
      <c r="E83" s="73" t="s">
        <v>24</v>
      </c>
      <c r="F83" s="73" t="s">
        <v>104</v>
      </c>
      <c r="G83" s="85" t="s">
        <v>25</v>
      </c>
      <c r="H83" s="85" t="s">
        <v>98</v>
      </c>
      <c r="I83" s="85" t="s">
        <v>26</v>
      </c>
      <c r="J83" s="85" t="s">
        <v>26</v>
      </c>
      <c r="K83" s="71">
        <f t="shared" si="13"/>
        <v>26</v>
      </c>
      <c r="L83" s="43">
        <f t="shared" si="14"/>
        <v>26</v>
      </c>
      <c r="M83" s="43">
        <f t="shared" si="14"/>
        <v>26</v>
      </c>
    </row>
    <row r="84" spans="1:13" ht="83.25" thickBot="1">
      <c r="A84" s="97" t="s">
        <v>193</v>
      </c>
      <c r="B84" s="68" t="s">
        <v>290</v>
      </c>
      <c r="C84" s="98" t="s">
        <v>24</v>
      </c>
      <c r="D84" s="98" t="s">
        <v>195</v>
      </c>
      <c r="E84" s="98" t="s">
        <v>24</v>
      </c>
      <c r="F84" s="98" t="s">
        <v>104</v>
      </c>
      <c r="G84" s="98" t="s">
        <v>91</v>
      </c>
      <c r="H84" s="98" t="s">
        <v>98</v>
      </c>
      <c r="I84" s="98" t="s">
        <v>26</v>
      </c>
      <c r="J84" s="98" t="s">
        <v>26</v>
      </c>
      <c r="K84" s="71">
        <f t="shared" si="13"/>
        <v>26</v>
      </c>
      <c r="L84" s="99">
        <f t="shared" si="14"/>
        <v>26</v>
      </c>
      <c r="M84" s="100">
        <f t="shared" si="14"/>
        <v>26</v>
      </c>
    </row>
    <row r="85" spans="1:13" ht="75.75" thickBot="1">
      <c r="A85" s="87" t="s">
        <v>196</v>
      </c>
      <c r="B85" s="68" t="s">
        <v>290</v>
      </c>
      <c r="C85" s="83" t="s">
        <v>24</v>
      </c>
      <c r="D85" s="83" t="s">
        <v>195</v>
      </c>
      <c r="E85" s="83" t="s">
        <v>24</v>
      </c>
      <c r="F85" s="83" t="s">
        <v>104</v>
      </c>
      <c r="G85" s="83" t="s">
        <v>91</v>
      </c>
      <c r="H85" s="83" t="s">
        <v>197</v>
      </c>
      <c r="I85" s="83" t="s">
        <v>26</v>
      </c>
      <c r="J85" s="83" t="s">
        <v>26</v>
      </c>
      <c r="K85" s="71">
        <f t="shared" si="13"/>
        <v>26</v>
      </c>
      <c r="L85" s="84">
        <f t="shared" si="14"/>
        <v>26</v>
      </c>
      <c r="M85" s="90">
        <f t="shared" si="14"/>
        <v>26</v>
      </c>
    </row>
    <row r="86" spans="1:13" ht="17.25" thickBot="1">
      <c r="A86" s="80" t="s">
        <v>63</v>
      </c>
      <c r="B86" s="68" t="s">
        <v>290</v>
      </c>
      <c r="C86" s="85" t="s">
        <v>24</v>
      </c>
      <c r="D86" s="85" t="s">
        <v>195</v>
      </c>
      <c r="E86" s="73" t="s">
        <v>24</v>
      </c>
      <c r="F86" s="73" t="s">
        <v>104</v>
      </c>
      <c r="G86" s="73" t="s">
        <v>91</v>
      </c>
      <c r="H86" s="85" t="s">
        <v>197</v>
      </c>
      <c r="I86" s="85" t="s">
        <v>64</v>
      </c>
      <c r="J86" s="85" t="s">
        <v>26</v>
      </c>
      <c r="K86" s="71">
        <f t="shared" si="13"/>
        <v>26</v>
      </c>
      <c r="L86" s="43">
        <f t="shared" si="14"/>
        <v>26</v>
      </c>
      <c r="M86" s="75">
        <f t="shared" si="14"/>
        <v>26</v>
      </c>
    </row>
    <row r="87" spans="1:13" ht="17.25" thickBot="1">
      <c r="A87" s="80" t="s">
        <v>65</v>
      </c>
      <c r="B87" s="68" t="s">
        <v>290</v>
      </c>
      <c r="C87" s="85" t="s">
        <v>24</v>
      </c>
      <c r="D87" s="85" t="s">
        <v>195</v>
      </c>
      <c r="E87" s="73" t="s">
        <v>24</v>
      </c>
      <c r="F87" s="73" t="s">
        <v>104</v>
      </c>
      <c r="G87" s="73" t="s">
        <v>91</v>
      </c>
      <c r="H87" s="85" t="s">
        <v>197</v>
      </c>
      <c r="I87" s="85" t="s">
        <v>64</v>
      </c>
      <c r="J87" s="85" t="s">
        <v>66</v>
      </c>
      <c r="K87" s="71">
        <f t="shared" si="13"/>
        <v>26</v>
      </c>
      <c r="L87" s="43">
        <f t="shared" si="14"/>
        <v>26</v>
      </c>
      <c r="M87" s="75">
        <f t="shared" si="14"/>
        <v>26</v>
      </c>
    </row>
    <row r="88" spans="1:13" ht="33.75" thickBot="1">
      <c r="A88" s="101" t="s">
        <v>67</v>
      </c>
      <c r="B88" s="68" t="s">
        <v>290</v>
      </c>
      <c r="C88" s="102" t="s">
        <v>24</v>
      </c>
      <c r="D88" s="102" t="s">
        <v>195</v>
      </c>
      <c r="E88" s="103" t="s">
        <v>24</v>
      </c>
      <c r="F88" s="103" t="s">
        <v>104</v>
      </c>
      <c r="G88" s="103" t="s">
        <v>91</v>
      </c>
      <c r="H88" s="85" t="s">
        <v>197</v>
      </c>
      <c r="I88" s="102" t="s">
        <v>64</v>
      </c>
      <c r="J88" s="102" t="s">
        <v>68</v>
      </c>
      <c r="K88" s="71">
        <v>26</v>
      </c>
      <c r="L88" s="104">
        <v>26</v>
      </c>
      <c r="M88" s="104">
        <v>26</v>
      </c>
    </row>
    <row r="89" spans="1:13" ht="38.25" thickBot="1">
      <c r="A89" s="105" t="s">
        <v>157</v>
      </c>
      <c r="B89" s="68" t="s">
        <v>290</v>
      </c>
      <c r="C89" s="106" t="s">
        <v>24</v>
      </c>
      <c r="D89" s="106" t="s">
        <v>158</v>
      </c>
      <c r="E89" s="106" t="s">
        <v>25</v>
      </c>
      <c r="F89" s="106" t="s">
        <v>104</v>
      </c>
      <c r="G89" s="106" t="s">
        <v>25</v>
      </c>
      <c r="H89" s="107" t="s">
        <v>98</v>
      </c>
      <c r="I89" s="106" t="s">
        <v>26</v>
      </c>
      <c r="J89" s="106" t="s">
        <v>26</v>
      </c>
      <c r="K89" s="71">
        <f t="shared" si="13"/>
        <v>0</v>
      </c>
      <c r="L89" s="71">
        <f aca="true" t="shared" si="15" ref="L89:L94">M89</f>
        <v>0</v>
      </c>
      <c r="M89" s="71">
        <f aca="true" t="shared" si="16" ref="M89:M94">N88</f>
        <v>0</v>
      </c>
    </row>
    <row r="90" spans="1:13" s="20" customFormat="1" ht="38.25" thickBot="1">
      <c r="A90" s="108" t="s">
        <v>28</v>
      </c>
      <c r="B90" s="68" t="s">
        <v>290</v>
      </c>
      <c r="C90" s="106" t="s">
        <v>24</v>
      </c>
      <c r="D90" s="106" t="s">
        <v>158</v>
      </c>
      <c r="E90" s="106" t="s">
        <v>103</v>
      </c>
      <c r="F90" s="106" t="s">
        <v>104</v>
      </c>
      <c r="G90" s="106" t="s">
        <v>25</v>
      </c>
      <c r="H90" s="107" t="s">
        <v>98</v>
      </c>
      <c r="I90" s="106" t="s">
        <v>26</v>
      </c>
      <c r="J90" s="106" t="s">
        <v>26</v>
      </c>
      <c r="K90" s="71">
        <f t="shared" si="13"/>
        <v>0</v>
      </c>
      <c r="L90" s="71">
        <f t="shared" si="15"/>
        <v>0</v>
      </c>
      <c r="M90" s="71">
        <f t="shared" si="16"/>
        <v>0</v>
      </c>
    </row>
    <row r="91" spans="1:13" s="20" customFormat="1" ht="17.25" thickBot="1">
      <c r="A91" s="80" t="s">
        <v>198</v>
      </c>
      <c r="B91" s="68" t="s">
        <v>290</v>
      </c>
      <c r="C91" s="85" t="s">
        <v>24</v>
      </c>
      <c r="D91" s="85" t="s">
        <v>158</v>
      </c>
      <c r="E91" s="73" t="s">
        <v>103</v>
      </c>
      <c r="F91" s="73" t="s">
        <v>109</v>
      </c>
      <c r="G91" s="73" t="s">
        <v>25</v>
      </c>
      <c r="H91" s="109" t="s">
        <v>98</v>
      </c>
      <c r="I91" s="85" t="s">
        <v>26</v>
      </c>
      <c r="J91" s="85" t="s">
        <v>26</v>
      </c>
      <c r="K91" s="71">
        <f t="shared" si="13"/>
        <v>0</v>
      </c>
      <c r="L91" s="71">
        <f t="shared" si="15"/>
        <v>0</v>
      </c>
      <c r="M91" s="71">
        <f t="shared" si="16"/>
        <v>0</v>
      </c>
    </row>
    <row r="92" spans="1:13" ht="33.75" thickBot="1">
      <c r="A92" s="80" t="s">
        <v>199</v>
      </c>
      <c r="B92" s="68" t="s">
        <v>290</v>
      </c>
      <c r="C92" s="85" t="s">
        <v>24</v>
      </c>
      <c r="D92" s="85" t="s">
        <v>158</v>
      </c>
      <c r="E92" s="73" t="s">
        <v>103</v>
      </c>
      <c r="F92" s="73" t="s">
        <v>109</v>
      </c>
      <c r="G92" s="73" t="s">
        <v>25</v>
      </c>
      <c r="H92" s="109" t="s">
        <v>200</v>
      </c>
      <c r="I92" s="85" t="s">
        <v>26</v>
      </c>
      <c r="J92" s="85" t="s">
        <v>26</v>
      </c>
      <c r="K92" s="71">
        <f t="shared" si="13"/>
        <v>0</v>
      </c>
      <c r="L92" s="71">
        <f t="shared" si="15"/>
        <v>0</v>
      </c>
      <c r="M92" s="71">
        <f t="shared" si="16"/>
        <v>0</v>
      </c>
    </row>
    <row r="93" spans="1:13" ht="17.25" thickBot="1">
      <c r="A93" s="80" t="s">
        <v>201</v>
      </c>
      <c r="B93" s="68" t="s">
        <v>290</v>
      </c>
      <c r="C93" s="85" t="s">
        <v>24</v>
      </c>
      <c r="D93" s="85" t="s">
        <v>158</v>
      </c>
      <c r="E93" s="73" t="s">
        <v>103</v>
      </c>
      <c r="F93" s="73" t="s">
        <v>109</v>
      </c>
      <c r="G93" s="73" t="s">
        <v>25</v>
      </c>
      <c r="H93" s="109" t="s">
        <v>200</v>
      </c>
      <c r="I93" s="85" t="s">
        <v>159</v>
      </c>
      <c r="J93" s="85" t="s">
        <v>26</v>
      </c>
      <c r="K93" s="71">
        <f t="shared" si="13"/>
        <v>0</v>
      </c>
      <c r="L93" s="71">
        <f t="shared" si="15"/>
        <v>0</v>
      </c>
      <c r="M93" s="71">
        <f t="shared" si="16"/>
        <v>0</v>
      </c>
    </row>
    <row r="94" spans="1:13" ht="17.25" thickBot="1">
      <c r="A94" s="101" t="s">
        <v>53</v>
      </c>
      <c r="B94" s="68" t="s">
        <v>290</v>
      </c>
      <c r="C94" s="102" t="s">
        <v>24</v>
      </c>
      <c r="D94" s="102" t="s">
        <v>158</v>
      </c>
      <c r="E94" s="103" t="s">
        <v>103</v>
      </c>
      <c r="F94" s="103" t="s">
        <v>109</v>
      </c>
      <c r="G94" s="103" t="s">
        <v>25</v>
      </c>
      <c r="H94" s="110" t="s">
        <v>200</v>
      </c>
      <c r="I94" s="102" t="s">
        <v>159</v>
      </c>
      <c r="J94" s="102" t="s">
        <v>54</v>
      </c>
      <c r="K94" s="71">
        <f t="shared" si="13"/>
        <v>0</v>
      </c>
      <c r="L94" s="71">
        <f t="shared" si="15"/>
        <v>0</v>
      </c>
      <c r="M94" s="71">
        <f t="shared" si="16"/>
        <v>0</v>
      </c>
    </row>
    <row r="95" spans="1:13" s="20" customFormat="1" ht="38.25" thickBot="1">
      <c r="A95" s="111" t="s">
        <v>70</v>
      </c>
      <c r="B95" s="68" t="s">
        <v>290</v>
      </c>
      <c r="C95" s="112" t="s">
        <v>27</v>
      </c>
      <c r="D95" s="112" t="s">
        <v>25</v>
      </c>
      <c r="E95" s="112" t="s">
        <v>25</v>
      </c>
      <c r="F95" s="112" t="s">
        <v>104</v>
      </c>
      <c r="G95" s="112" t="s">
        <v>25</v>
      </c>
      <c r="H95" s="112" t="s">
        <v>98</v>
      </c>
      <c r="I95" s="112" t="s">
        <v>26</v>
      </c>
      <c r="J95" s="113" t="s">
        <v>26</v>
      </c>
      <c r="K95" s="114">
        <f>K96</f>
        <v>104.8</v>
      </c>
      <c r="L95" s="114">
        <f>L96</f>
        <v>108.3</v>
      </c>
      <c r="M95" s="114">
        <f>M96</f>
        <v>112.1</v>
      </c>
    </row>
    <row r="96" spans="1:13" s="20" customFormat="1" ht="38.25" thickBot="1">
      <c r="A96" s="115" t="s">
        <v>71</v>
      </c>
      <c r="B96" s="68" t="s">
        <v>290</v>
      </c>
      <c r="C96" s="83" t="s">
        <v>27</v>
      </c>
      <c r="D96" s="83" t="s">
        <v>72</v>
      </c>
      <c r="E96" s="83" t="s">
        <v>25</v>
      </c>
      <c r="F96" s="83" t="s">
        <v>104</v>
      </c>
      <c r="G96" s="83" t="s">
        <v>25</v>
      </c>
      <c r="H96" s="116" t="s">
        <v>98</v>
      </c>
      <c r="I96" s="83" t="s">
        <v>26</v>
      </c>
      <c r="J96" s="83" t="s">
        <v>26</v>
      </c>
      <c r="K96" s="84">
        <f>K98</f>
        <v>104.8</v>
      </c>
      <c r="L96" s="84">
        <f>L98</f>
        <v>108.3</v>
      </c>
      <c r="M96" s="90">
        <f>M98</f>
        <v>112.1</v>
      </c>
    </row>
    <row r="97" spans="1:13" ht="48.75" thickBot="1">
      <c r="A97" s="96" t="s">
        <v>452</v>
      </c>
      <c r="B97" s="68" t="s">
        <v>290</v>
      </c>
      <c r="C97" s="83" t="s">
        <v>27</v>
      </c>
      <c r="D97" s="83" t="s">
        <v>72</v>
      </c>
      <c r="E97" s="83" t="s">
        <v>24</v>
      </c>
      <c r="F97" s="83" t="s">
        <v>104</v>
      </c>
      <c r="G97" s="83" t="s">
        <v>25</v>
      </c>
      <c r="H97" s="116" t="s">
        <v>98</v>
      </c>
      <c r="I97" s="83" t="s">
        <v>26</v>
      </c>
      <c r="J97" s="83" t="s">
        <v>26</v>
      </c>
      <c r="K97" s="84">
        <f aca="true" t="shared" si="17" ref="K97:M98">K98</f>
        <v>104.8</v>
      </c>
      <c r="L97" s="84">
        <f t="shared" si="17"/>
        <v>108.3</v>
      </c>
      <c r="M97" s="84">
        <f t="shared" si="17"/>
        <v>112.1</v>
      </c>
    </row>
    <row r="98" spans="1:13" ht="75.75" thickBot="1">
      <c r="A98" s="117" t="s">
        <v>202</v>
      </c>
      <c r="B98" s="68" t="s">
        <v>290</v>
      </c>
      <c r="C98" s="118" t="s">
        <v>27</v>
      </c>
      <c r="D98" s="83" t="s">
        <v>72</v>
      </c>
      <c r="E98" s="83" t="s">
        <v>24</v>
      </c>
      <c r="F98" s="83" t="s">
        <v>104</v>
      </c>
      <c r="G98" s="83" t="s">
        <v>27</v>
      </c>
      <c r="H98" s="83" t="s">
        <v>98</v>
      </c>
      <c r="I98" s="83" t="s">
        <v>26</v>
      </c>
      <c r="J98" s="83" t="s">
        <v>26</v>
      </c>
      <c r="K98" s="119">
        <f t="shared" si="17"/>
        <v>104.8</v>
      </c>
      <c r="L98" s="119">
        <f t="shared" si="17"/>
        <v>108.3</v>
      </c>
      <c r="M98" s="120">
        <f t="shared" si="17"/>
        <v>112.1</v>
      </c>
    </row>
    <row r="99" spans="1:13" ht="57" thickBot="1">
      <c r="A99" s="87" t="s">
        <v>73</v>
      </c>
      <c r="B99" s="68" t="s">
        <v>290</v>
      </c>
      <c r="C99" s="83" t="s">
        <v>27</v>
      </c>
      <c r="D99" s="83" t="s">
        <v>72</v>
      </c>
      <c r="E99" s="83" t="s">
        <v>24</v>
      </c>
      <c r="F99" s="83" t="s">
        <v>104</v>
      </c>
      <c r="G99" s="83" t="s">
        <v>27</v>
      </c>
      <c r="H99" s="83" t="s">
        <v>111</v>
      </c>
      <c r="I99" s="83" t="s">
        <v>26</v>
      </c>
      <c r="J99" s="83" t="s">
        <v>26</v>
      </c>
      <c r="K99" s="231">
        <f>K100+K107</f>
        <v>104.8</v>
      </c>
      <c r="L99" s="231">
        <f>L100+L107</f>
        <v>108.3</v>
      </c>
      <c r="M99" s="231">
        <f>M100+M107</f>
        <v>112.1</v>
      </c>
    </row>
    <row r="100" spans="1:13" ht="32.25" thickBot="1">
      <c r="A100" s="121" t="s">
        <v>155</v>
      </c>
      <c r="B100" s="68" t="s">
        <v>290</v>
      </c>
      <c r="C100" s="85" t="s">
        <v>27</v>
      </c>
      <c r="D100" s="73" t="s">
        <v>72</v>
      </c>
      <c r="E100" s="73" t="s">
        <v>24</v>
      </c>
      <c r="F100" s="73" t="s">
        <v>104</v>
      </c>
      <c r="G100" s="73" t="s">
        <v>27</v>
      </c>
      <c r="H100" s="85" t="s">
        <v>111</v>
      </c>
      <c r="I100" s="85" t="s">
        <v>74</v>
      </c>
      <c r="J100" s="85" t="s">
        <v>26</v>
      </c>
      <c r="K100" s="86">
        <f>K101+K104</f>
        <v>94.77787</v>
      </c>
      <c r="L100" s="86">
        <f>L101+L104</f>
        <v>97.21587</v>
      </c>
      <c r="M100" s="86">
        <f>M101+M104</f>
        <v>96.92787</v>
      </c>
    </row>
    <row r="101" spans="1:13" ht="32.25" thickBot="1">
      <c r="A101" s="78" t="s">
        <v>185</v>
      </c>
      <c r="B101" s="68" t="s">
        <v>290</v>
      </c>
      <c r="C101" s="85" t="s">
        <v>27</v>
      </c>
      <c r="D101" s="73" t="s">
        <v>72</v>
      </c>
      <c r="E101" s="73" t="s">
        <v>24</v>
      </c>
      <c r="F101" s="73" t="s">
        <v>104</v>
      </c>
      <c r="G101" s="73" t="s">
        <v>27</v>
      </c>
      <c r="H101" s="85" t="s">
        <v>111</v>
      </c>
      <c r="I101" s="85" t="s">
        <v>31</v>
      </c>
      <c r="J101" s="85" t="s">
        <v>26</v>
      </c>
      <c r="K101" s="86">
        <f aca="true" t="shared" si="18" ref="K101:M102">K102</f>
        <v>72.6128</v>
      </c>
      <c r="L101" s="86">
        <f t="shared" si="18"/>
        <v>75.0908</v>
      </c>
      <c r="M101" s="86">
        <f t="shared" si="18"/>
        <v>74.8378</v>
      </c>
    </row>
    <row r="102" spans="1:13" ht="33.75" thickBot="1">
      <c r="A102" s="80" t="s">
        <v>32</v>
      </c>
      <c r="B102" s="68" t="s">
        <v>290</v>
      </c>
      <c r="C102" s="85" t="s">
        <v>27</v>
      </c>
      <c r="D102" s="73" t="s">
        <v>72</v>
      </c>
      <c r="E102" s="73" t="s">
        <v>24</v>
      </c>
      <c r="F102" s="73" t="s">
        <v>104</v>
      </c>
      <c r="G102" s="73" t="s">
        <v>27</v>
      </c>
      <c r="H102" s="85" t="s">
        <v>111</v>
      </c>
      <c r="I102" s="85" t="s">
        <v>31</v>
      </c>
      <c r="J102" s="85" t="s">
        <v>33</v>
      </c>
      <c r="K102" s="86">
        <f t="shared" si="18"/>
        <v>72.6128</v>
      </c>
      <c r="L102" s="86">
        <f t="shared" si="18"/>
        <v>75.0908</v>
      </c>
      <c r="M102" s="86">
        <f t="shared" si="18"/>
        <v>74.8378</v>
      </c>
    </row>
    <row r="103" spans="1:13" ht="17.25" thickBot="1">
      <c r="A103" s="80" t="s">
        <v>34</v>
      </c>
      <c r="B103" s="68" t="s">
        <v>290</v>
      </c>
      <c r="C103" s="85" t="s">
        <v>27</v>
      </c>
      <c r="D103" s="73" t="s">
        <v>72</v>
      </c>
      <c r="E103" s="73" t="s">
        <v>24</v>
      </c>
      <c r="F103" s="73" t="s">
        <v>104</v>
      </c>
      <c r="G103" s="73" t="s">
        <v>27</v>
      </c>
      <c r="H103" s="85" t="s">
        <v>111</v>
      </c>
      <c r="I103" s="85" t="s">
        <v>31</v>
      </c>
      <c r="J103" s="85" t="s">
        <v>35</v>
      </c>
      <c r="K103" s="71">
        <v>72.6128</v>
      </c>
      <c r="L103" s="71">
        <v>75.0908</v>
      </c>
      <c r="M103" s="71">
        <v>74.8378</v>
      </c>
    </row>
    <row r="104" spans="1:13" ht="66.75" thickBot="1">
      <c r="A104" s="80" t="s">
        <v>186</v>
      </c>
      <c r="B104" s="68" t="s">
        <v>290</v>
      </c>
      <c r="C104" s="85" t="s">
        <v>27</v>
      </c>
      <c r="D104" s="73" t="s">
        <v>72</v>
      </c>
      <c r="E104" s="73" t="s">
        <v>24</v>
      </c>
      <c r="F104" s="73" t="s">
        <v>104</v>
      </c>
      <c r="G104" s="73" t="s">
        <v>27</v>
      </c>
      <c r="H104" s="85" t="s">
        <v>111</v>
      </c>
      <c r="I104" s="85" t="s">
        <v>173</v>
      </c>
      <c r="J104" s="85" t="s">
        <v>26</v>
      </c>
      <c r="K104" s="86">
        <f aca="true" t="shared" si="19" ref="K104:M105">K105</f>
        <v>22.16507</v>
      </c>
      <c r="L104" s="86">
        <f t="shared" si="19"/>
        <v>22.12507</v>
      </c>
      <c r="M104" s="86">
        <f t="shared" si="19"/>
        <v>22.09007</v>
      </c>
    </row>
    <row r="105" spans="1:13" ht="33.75" thickBot="1">
      <c r="A105" s="80" t="s">
        <v>32</v>
      </c>
      <c r="B105" s="68" t="s">
        <v>290</v>
      </c>
      <c r="C105" s="85" t="s">
        <v>27</v>
      </c>
      <c r="D105" s="73" t="s">
        <v>72</v>
      </c>
      <c r="E105" s="73" t="s">
        <v>24</v>
      </c>
      <c r="F105" s="73" t="s">
        <v>104</v>
      </c>
      <c r="G105" s="73" t="s">
        <v>27</v>
      </c>
      <c r="H105" s="85" t="s">
        <v>111</v>
      </c>
      <c r="I105" s="85" t="s">
        <v>173</v>
      </c>
      <c r="J105" s="85" t="s">
        <v>33</v>
      </c>
      <c r="K105" s="86">
        <f t="shared" si="19"/>
        <v>22.16507</v>
      </c>
      <c r="L105" s="86">
        <f t="shared" si="19"/>
        <v>22.12507</v>
      </c>
      <c r="M105" s="86">
        <f t="shared" si="19"/>
        <v>22.09007</v>
      </c>
    </row>
    <row r="106" spans="1:13" s="8" customFormat="1" ht="17.25" thickBot="1">
      <c r="A106" s="80" t="s">
        <v>36</v>
      </c>
      <c r="B106" s="68" t="s">
        <v>290</v>
      </c>
      <c r="C106" s="85" t="s">
        <v>27</v>
      </c>
      <c r="D106" s="73" t="s">
        <v>72</v>
      </c>
      <c r="E106" s="73" t="s">
        <v>24</v>
      </c>
      <c r="F106" s="73" t="s">
        <v>104</v>
      </c>
      <c r="G106" s="73" t="s">
        <v>27</v>
      </c>
      <c r="H106" s="85" t="s">
        <v>111</v>
      </c>
      <c r="I106" s="85" t="s">
        <v>173</v>
      </c>
      <c r="J106" s="85" t="s">
        <v>37</v>
      </c>
      <c r="K106" s="71">
        <v>22.16507</v>
      </c>
      <c r="L106" s="71">
        <v>22.12507</v>
      </c>
      <c r="M106" s="71">
        <v>22.09007</v>
      </c>
    </row>
    <row r="107" spans="1:13" s="8" customFormat="1" ht="50.25" thickBot="1">
      <c r="A107" s="80" t="s">
        <v>39</v>
      </c>
      <c r="B107" s="68" t="s">
        <v>290</v>
      </c>
      <c r="C107" s="85" t="s">
        <v>27</v>
      </c>
      <c r="D107" s="73" t="s">
        <v>72</v>
      </c>
      <c r="E107" s="73" t="s">
        <v>24</v>
      </c>
      <c r="F107" s="73" t="s">
        <v>104</v>
      </c>
      <c r="G107" s="73" t="s">
        <v>27</v>
      </c>
      <c r="H107" s="85" t="s">
        <v>111</v>
      </c>
      <c r="I107" s="85" t="s">
        <v>40</v>
      </c>
      <c r="J107" s="85" t="s">
        <v>26</v>
      </c>
      <c r="K107" s="229">
        <f aca="true" t="shared" si="20" ref="K107:M108">K108</f>
        <v>10.02213</v>
      </c>
      <c r="L107" s="229">
        <f t="shared" si="20"/>
        <v>11.08413</v>
      </c>
      <c r="M107" s="229">
        <f t="shared" si="20"/>
        <v>15.17213</v>
      </c>
    </row>
    <row r="108" spans="1:13" s="20" customFormat="1" ht="17.25" thickBot="1">
      <c r="A108" s="122" t="s">
        <v>55</v>
      </c>
      <c r="B108" s="68" t="s">
        <v>290</v>
      </c>
      <c r="C108" s="85" t="s">
        <v>27</v>
      </c>
      <c r="D108" s="73" t="s">
        <v>72</v>
      </c>
      <c r="E108" s="73" t="s">
        <v>24</v>
      </c>
      <c r="F108" s="73" t="s">
        <v>104</v>
      </c>
      <c r="G108" s="73" t="s">
        <v>27</v>
      </c>
      <c r="H108" s="85" t="s">
        <v>111</v>
      </c>
      <c r="I108" s="85" t="s">
        <v>40</v>
      </c>
      <c r="J108" s="85" t="s">
        <v>56</v>
      </c>
      <c r="K108" s="86">
        <f t="shared" si="20"/>
        <v>10.02213</v>
      </c>
      <c r="L108" s="86">
        <f t="shared" si="20"/>
        <v>11.08413</v>
      </c>
      <c r="M108" s="86">
        <f t="shared" si="20"/>
        <v>15.17213</v>
      </c>
    </row>
    <row r="109" spans="1:13" ht="17.25" thickBot="1">
      <c r="A109" s="101" t="s">
        <v>59</v>
      </c>
      <c r="B109" s="68" t="s">
        <v>290</v>
      </c>
      <c r="C109" s="102" t="s">
        <v>27</v>
      </c>
      <c r="D109" s="103" t="s">
        <v>72</v>
      </c>
      <c r="E109" s="103" t="s">
        <v>24</v>
      </c>
      <c r="F109" s="103" t="s">
        <v>104</v>
      </c>
      <c r="G109" s="103" t="s">
        <v>27</v>
      </c>
      <c r="H109" s="102" t="s">
        <v>111</v>
      </c>
      <c r="I109" s="102" t="s">
        <v>40</v>
      </c>
      <c r="J109" s="102" t="s">
        <v>436</v>
      </c>
      <c r="K109" s="71">
        <v>10.02213</v>
      </c>
      <c r="L109" s="123">
        <v>11.08413</v>
      </c>
      <c r="M109" s="123">
        <v>15.17213</v>
      </c>
    </row>
    <row r="110" spans="1:13" s="20" customFormat="1" ht="38.25" thickBot="1">
      <c r="A110" s="111" t="s">
        <v>75</v>
      </c>
      <c r="B110" s="68" t="s">
        <v>290</v>
      </c>
      <c r="C110" s="113" t="s">
        <v>72</v>
      </c>
      <c r="D110" s="113" t="s">
        <v>25</v>
      </c>
      <c r="E110" s="112" t="s">
        <v>25</v>
      </c>
      <c r="F110" s="112" t="s">
        <v>104</v>
      </c>
      <c r="G110" s="112" t="s">
        <v>25</v>
      </c>
      <c r="H110" s="113" t="s">
        <v>98</v>
      </c>
      <c r="I110" s="113" t="s">
        <v>26</v>
      </c>
      <c r="J110" s="113" t="s">
        <v>26</v>
      </c>
      <c r="K110" s="114">
        <f>K118+K125+K111+K139</f>
        <v>1</v>
      </c>
      <c r="L110" s="114">
        <f>L118+L125+L111+L139</f>
        <v>1</v>
      </c>
      <c r="M110" s="114">
        <f>M118+M125+M111+M139</f>
        <v>1</v>
      </c>
    </row>
    <row r="111" spans="1:13" s="20" customFormat="1" ht="17.25" thickBot="1">
      <c r="A111" s="69" t="s">
        <v>76</v>
      </c>
      <c r="B111" s="68" t="s">
        <v>290</v>
      </c>
      <c r="C111" s="70" t="s">
        <v>72</v>
      </c>
      <c r="D111" s="70" t="s">
        <v>38</v>
      </c>
      <c r="E111" s="70" t="s">
        <v>25</v>
      </c>
      <c r="F111" s="70" t="s">
        <v>104</v>
      </c>
      <c r="G111" s="70" t="s">
        <v>25</v>
      </c>
      <c r="H111" s="70" t="s">
        <v>98</v>
      </c>
      <c r="I111" s="70" t="s">
        <v>26</v>
      </c>
      <c r="J111" s="70" t="s">
        <v>26</v>
      </c>
      <c r="K111" s="71">
        <f aca="true" t="shared" si="21" ref="K111:M116">K112</f>
        <v>0</v>
      </c>
      <c r="L111" s="71">
        <f t="shared" si="21"/>
        <v>0</v>
      </c>
      <c r="M111" s="124">
        <f t="shared" si="21"/>
        <v>0</v>
      </c>
    </row>
    <row r="112" spans="1:13" ht="17.25" thickBot="1">
      <c r="A112" s="80" t="s">
        <v>28</v>
      </c>
      <c r="B112" s="68" t="s">
        <v>290</v>
      </c>
      <c r="C112" s="85" t="s">
        <v>72</v>
      </c>
      <c r="D112" s="85" t="s">
        <v>38</v>
      </c>
      <c r="E112" s="73" t="s">
        <v>103</v>
      </c>
      <c r="F112" s="73" t="s">
        <v>104</v>
      </c>
      <c r="G112" s="73" t="s">
        <v>25</v>
      </c>
      <c r="H112" s="85" t="s">
        <v>98</v>
      </c>
      <c r="I112" s="85" t="s">
        <v>26</v>
      </c>
      <c r="J112" s="85" t="s">
        <v>26</v>
      </c>
      <c r="K112" s="86">
        <f>K113</f>
        <v>0</v>
      </c>
      <c r="L112" s="86">
        <f>L113</f>
        <v>0</v>
      </c>
      <c r="M112" s="88">
        <f>M113</f>
        <v>0</v>
      </c>
    </row>
    <row r="113" spans="1:13" ht="66.75" thickBot="1">
      <c r="A113" s="125" t="s">
        <v>125</v>
      </c>
      <c r="B113" s="68" t="s">
        <v>290</v>
      </c>
      <c r="C113" s="85" t="s">
        <v>72</v>
      </c>
      <c r="D113" s="85" t="s">
        <v>38</v>
      </c>
      <c r="E113" s="85" t="s">
        <v>103</v>
      </c>
      <c r="F113" s="85" t="s">
        <v>110</v>
      </c>
      <c r="G113" s="85" t="s">
        <v>25</v>
      </c>
      <c r="H113" s="85" t="s">
        <v>98</v>
      </c>
      <c r="I113" s="85" t="s">
        <v>26</v>
      </c>
      <c r="J113" s="85" t="s">
        <v>26</v>
      </c>
      <c r="K113" s="86">
        <f t="shared" si="21"/>
        <v>0</v>
      </c>
      <c r="L113" s="86">
        <f t="shared" si="21"/>
        <v>0</v>
      </c>
      <c r="M113" s="88">
        <f t="shared" si="21"/>
        <v>0</v>
      </c>
    </row>
    <row r="114" spans="1:13" ht="33.75" thickBot="1">
      <c r="A114" s="80" t="s">
        <v>77</v>
      </c>
      <c r="B114" s="68" t="s">
        <v>290</v>
      </c>
      <c r="C114" s="85" t="s">
        <v>72</v>
      </c>
      <c r="D114" s="85" t="s">
        <v>38</v>
      </c>
      <c r="E114" s="73" t="s">
        <v>103</v>
      </c>
      <c r="F114" s="73" t="s">
        <v>110</v>
      </c>
      <c r="G114" s="73" t="s">
        <v>25</v>
      </c>
      <c r="H114" s="85" t="s">
        <v>179</v>
      </c>
      <c r="I114" s="85" t="s">
        <v>26</v>
      </c>
      <c r="J114" s="85" t="s">
        <v>26</v>
      </c>
      <c r="K114" s="86">
        <f t="shared" si="21"/>
        <v>0</v>
      </c>
      <c r="L114" s="86">
        <f t="shared" si="21"/>
        <v>0</v>
      </c>
      <c r="M114" s="88">
        <f t="shared" si="21"/>
        <v>0</v>
      </c>
    </row>
    <row r="115" spans="1:13" ht="50.25" thickBot="1">
      <c r="A115" s="80" t="s">
        <v>39</v>
      </c>
      <c r="B115" s="68" t="s">
        <v>290</v>
      </c>
      <c r="C115" s="85" t="s">
        <v>72</v>
      </c>
      <c r="D115" s="85" t="s">
        <v>38</v>
      </c>
      <c r="E115" s="73" t="s">
        <v>103</v>
      </c>
      <c r="F115" s="73" t="s">
        <v>110</v>
      </c>
      <c r="G115" s="73" t="s">
        <v>25</v>
      </c>
      <c r="H115" s="85" t="s">
        <v>179</v>
      </c>
      <c r="I115" s="85" t="s">
        <v>40</v>
      </c>
      <c r="J115" s="85" t="s">
        <v>26</v>
      </c>
      <c r="K115" s="86">
        <f t="shared" si="21"/>
        <v>0</v>
      </c>
      <c r="L115" s="86">
        <f t="shared" si="21"/>
        <v>0</v>
      </c>
      <c r="M115" s="88">
        <f t="shared" si="21"/>
        <v>0</v>
      </c>
    </row>
    <row r="116" spans="1:13" s="8" customFormat="1" ht="17.25" thickBot="1">
      <c r="A116" s="122" t="s">
        <v>55</v>
      </c>
      <c r="B116" s="68" t="s">
        <v>290</v>
      </c>
      <c r="C116" s="85" t="s">
        <v>72</v>
      </c>
      <c r="D116" s="85" t="s">
        <v>38</v>
      </c>
      <c r="E116" s="73" t="s">
        <v>103</v>
      </c>
      <c r="F116" s="73" t="s">
        <v>110</v>
      </c>
      <c r="G116" s="73" t="s">
        <v>25</v>
      </c>
      <c r="H116" s="85" t="s">
        <v>179</v>
      </c>
      <c r="I116" s="109" t="s">
        <v>40</v>
      </c>
      <c r="J116" s="109" t="s">
        <v>56</v>
      </c>
      <c r="K116" s="126">
        <f t="shared" si="21"/>
        <v>0</v>
      </c>
      <c r="L116" s="126">
        <f t="shared" si="21"/>
        <v>0</v>
      </c>
      <c r="M116" s="127">
        <f t="shared" si="21"/>
        <v>0</v>
      </c>
    </row>
    <row r="117" spans="1:13" ht="17.25" thickBot="1">
      <c r="A117" s="101" t="s">
        <v>59</v>
      </c>
      <c r="B117" s="68" t="s">
        <v>290</v>
      </c>
      <c r="C117" s="102" t="s">
        <v>72</v>
      </c>
      <c r="D117" s="102" t="s">
        <v>38</v>
      </c>
      <c r="E117" s="103" t="s">
        <v>103</v>
      </c>
      <c r="F117" s="103" t="s">
        <v>110</v>
      </c>
      <c r="G117" s="103" t="s">
        <v>25</v>
      </c>
      <c r="H117" s="85" t="s">
        <v>179</v>
      </c>
      <c r="I117" s="102" t="s">
        <v>40</v>
      </c>
      <c r="J117" s="102" t="s">
        <v>60</v>
      </c>
      <c r="K117" s="71">
        <v>0</v>
      </c>
      <c r="L117" s="71">
        <v>0</v>
      </c>
      <c r="M117" s="71">
        <v>0</v>
      </c>
    </row>
    <row r="118" spans="1:13" s="20" customFormat="1" ht="75.75" thickBot="1">
      <c r="A118" s="87" t="s">
        <v>203</v>
      </c>
      <c r="B118" s="68" t="s">
        <v>290</v>
      </c>
      <c r="C118" s="83" t="s">
        <v>72</v>
      </c>
      <c r="D118" s="83" t="s">
        <v>83</v>
      </c>
      <c r="E118" s="83" t="s">
        <v>25</v>
      </c>
      <c r="F118" s="83" t="s">
        <v>104</v>
      </c>
      <c r="G118" s="83" t="s">
        <v>25</v>
      </c>
      <c r="H118" s="83" t="s">
        <v>98</v>
      </c>
      <c r="I118" s="83" t="s">
        <v>26</v>
      </c>
      <c r="J118" s="83" t="s">
        <v>26</v>
      </c>
      <c r="K118" s="128">
        <f>K119</f>
        <v>0</v>
      </c>
      <c r="L118" s="128">
        <f>L119</f>
        <v>0</v>
      </c>
      <c r="M118" s="128">
        <f>M119</f>
        <v>0</v>
      </c>
    </row>
    <row r="119" spans="1:13" s="20" customFormat="1" ht="48.75" thickBot="1">
      <c r="A119" s="96" t="s">
        <v>452</v>
      </c>
      <c r="B119" s="68" t="s">
        <v>290</v>
      </c>
      <c r="C119" s="73" t="s">
        <v>72</v>
      </c>
      <c r="D119" s="73" t="s">
        <v>83</v>
      </c>
      <c r="E119" s="73" t="s">
        <v>24</v>
      </c>
      <c r="F119" s="73" t="s">
        <v>104</v>
      </c>
      <c r="G119" s="73" t="s">
        <v>25</v>
      </c>
      <c r="H119" s="73" t="s">
        <v>98</v>
      </c>
      <c r="I119" s="73" t="s">
        <v>26</v>
      </c>
      <c r="J119" s="73" t="s">
        <v>26</v>
      </c>
      <c r="K119" s="43">
        <f aca="true" t="shared" si="22" ref="K119:K124">L119</f>
        <v>0</v>
      </c>
      <c r="L119" s="84">
        <f aca="true" t="shared" si="23" ref="L119:M123">L120</f>
        <v>0</v>
      </c>
      <c r="M119" s="84">
        <f t="shared" si="23"/>
        <v>0</v>
      </c>
    </row>
    <row r="120" spans="1:13" s="20" customFormat="1" ht="150.75" thickBot="1">
      <c r="A120" s="87" t="s">
        <v>204</v>
      </c>
      <c r="B120" s="68" t="s">
        <v>290</v>
      </c>
      <c r="C120" s="73" t="s">
        <v>72</v>
      </c>
      <c r="D120" s="73" t="s">
        <v>83</v>
      </c>
      <c r="E120" s="73" t="s">
        <v>24</v>
      </c>
      <c r="F120" s="73" t="s">
        <v>104</v>
      </c>
      <c r="G120" s="73" t="s">
        <v>72</v>
      </c>
      <c r="H120" s="73" t="s">
        <v>98</v>
      </c>
      <c r="I120" s="73" t="s">
        <v>26</v>
      </c>
      <c r="J120" s="73" t="s">
        <v>26</v>
      </c>
      <c r="K120" s="43">
        <f t="shared" si="22"/>
        <v>0</v>
      </c>
      <c r="L120" s="43">
        <f t="shared" si="23"/>
        <v>0</v>
      </c>
      <c r="M120" s="43">
        <f t="shared" si="23"/>
        <v>0</v>
      </c>
    </row>
    <row r="121" spans="1:13" ht="57" thickBot="1">
      <c r="A121" s="129" t="s">
        <v>205</v>
      </c>
      <c r="B121" s="68" t="s">
        <v>290</v>
      </c>
      <c r="C121" s="83" t="s">
        <v>72</v>
      </c>
      <c r="D121" s="83" t="s">
        <v>83</v>
      </c>
      <c r="E121" s="83" t="s">
        <v>24</v>
      </c>
      <c r="F121" s="83" t="s">
        <v>104</v>
      </c>
      <c r="G121" s="83" t="s">
        <v>72</v>
      </c>
      <c r="H121" s="85" t="s">
        <v>207</v>
      </c>
      <c r="I121" s="83" t="s">
        <v>26</v>
      </c>
      <c r="J121" s="83" t="s">
        <v>26</v>
      </c>
      <c r="K121" s="43">
        <f t="shared" si="22"/>
        <v>0</v>
      </c>
      <c r="L121" s="84">
        <f t="shared" si="23"/>
        <v>0</v>
      </c>
      <c r="M121" s="84">
        <f t="shared" si="23"/>
        <v>0</v>
      </c>
    </row>
    <row r="122" spans="1:13" ht="50.25" thickBot="1">
      <c r="A122" s="80" t="s">
        <v>206</v>
      </c>
      <c r="B122" s="68" t="s">
        <v>290</v>
      </c>
      <c r="C122" s="85" t="s">
        <v>72</v>
      </c>
      <c r="D122" s="85" t="s">
        <v>83</v>
      </c>
      <c r="E122" s="85" t="s">
        <v>24</v>
      </c>
      <c r="F122" s="85" t="s">
        <v>104</v>
      </c>
      <c r="G122" s="85" t="s">
        <v>72</v>
      </c>
      <c r="H122" s="85" t="s">
        <v>207</v>
      </c>
      <c r="I122" s="85" t="s">
        <v>40</v>
      </c>
      <c r="J122" s="85" t="s">
        <v>26</v>
      </c>
      <c r="K122" s="43">
        <f t="shared" si="22"/>
        <v>0</v>
      </c>
      <c r="L122" s="43">
        <f t="shared" si="23"/>
        <v>0</v>
      </c>
      <c r="M122" s="43">
        <f t="shared" si="23"/>
        <v>0</v>
      </c>
    </row>
    <row r="123" spans="1:13" ht="17.25" thickBot="1">
      <c r="A123" s="80" t="s">
        <v>41</v>
      </c>
      <c r="B123" s="68" t="s">
        <v>290</v>
      </c>
      <c r="C123" s="85" t="s">
        <v>72</v>
      </c>
      <c r="D123" s="85" t="s">
        <v>83</v>
      </c>
      <c r="E123" s="85" t="s">
        <v>24</v>
      </c>
      <c r="F123" s="85" t="s">
        <v>104</v>
      </c>
      <c r="G123" s="85" t="s">
        <v>72</v>
      </c>
      <c r="H123" s="85" t="s">
        <v>207</v>
      </c>
      <c r="I123" s="85" t="s">
        <v>40</v>
      </c>
      <c r="J123" s="85" t="s">
        <v>42</v>
      </c>
      <c r="K123" s="43">
        <f t="shared" si="22"/>
        <v>0</v>
      </c>
      <c r="L123" s="43">
        <f t="shared" si="23"/>
        <v>0</v>
      </c>
      <c r="M123" s="43">
        <f t="shared" si="23"/>
        <v>0</v>
      </c>
    </row>
    <row r="124" spans="1:13" ht="17.25" thickBot="1">
      <c r="A124" s="80" t="s">
        <v>51</v>
      </c>
      <c r="B124" s="68" t="s">
        <v>290</v>
      </c>
      <c r="C124" s="85" t="s">
        <v>72</v>
      </c>
      <c r="D124" s="85" t="s">
        <v>83</v>
      </c>
      <c r="E124" s="85" t="s">
        <v>24</v>
      </c>
      <c r="F124" s="85" t="s">
        <v>104</v>
      </c>
      <c r="G124" s="85" t="s">
        <v>72</v>
      </c>
      <c r="H124" s="85" t="s">
        <v>207</v>
      </c>
      <c r="I124" s="85" t="s">
        <v>40</v>
      </c>
      <c r="J124" s="85" t="s">
        <v>52</v>
      </c>
      <c r="K124" s="43">
        <f t="shared" si="22"/>
        <v>0</v>
      </c>
      <c r="L124" s="43">
        <v>0</v>
      </c>
      <c r="M124" s="43">
        <v>0</v>
      </c>
    </row>
    <row r="125" spans="1:13" ht="38.25" thickBot="1">
      <c r="A125" s="87" t="s">
        <v>78</v>
      </c>
      <c r="B125" s="68" t="s">
        <v>290</v>
      </c>
      <c r="C125" s="83" t="s">
        <v>72</v>
      </c>
      <c r="D125" s="83" t="s">
        <v>79</v>
      </c>
      <c r="E125" s="83" t="s">
        <v>25</v>
      </c>
      <c r="F125" s="83" t="s">
        <v>104</v>
      </c>
      <c r="G125" s="83" t="s">
        <v>25</v>
      </c>
      <c r="H125" s="83" t="s">
        <v>98</v>
      </c>
      <c r="I125" s="83" t="s">
        <v>26</v>
      </c>
      <c r="J125" s="83" t="s">
        <v>26</v>
      </c>
      <c r="K125" s="84">
        <f>K128+K135</f>
        <v>0</v>
      </c>
      <c r="L125" s="84">
        <f>L128+L135</f>
        <v>0</v>
      </c>
      <c r="M125" s="84">
        <f>M128+M135</f>
        <v>0</v>
      </c>
    </row>
    <row r="126" spans="1:13" ht="48.75" thickBot="1">
      <c r="A126" s="96" t="s">
        <v>291</v>
      </c>
      <c r="B126" s="68" t="s">
        <v>290</v>
      </c>
      <c r="C126" s="83" t="s">
        <v>72</v>
      </c>
      <c r="D126" s="83" t="s">
        <v>79</v>
      </c>
      <c r="E126" s="83" t="s">
        <v>24</v>
      </c>
      <c r="F126" s="83" t="s">
        <v>104</v>
      </c>
      <c r="G126" s="83" t="s">
        <v>25</v>
      </c>
      <c r="H126" s="83" t="s">
        <v>98</v>
      </c>
      <c r="I126" s="83" t="s">
        <v>26</v>
      </c>
      <c r="J126" s="83" t="s">
        <v>26</v>
      </c>
      <c r="K126" s="84">
        <f>K127</f>
        <v>0</v>
      </c>
      <c r="L126" s="84">
        <f>L127</f>
        <v>0</v>
      </c>
      <c r="M126" s="84">
        <f>M127</f>
        <v>0</v>
      </c>
    </row>
    <row r="127" spans="1:13" ht="150.75" thickBot="1">
      <c r="A127" s="87" t="s">
        <v>204</v>
      </c>
      <c r="B127" s="68" t="s">
        <v>290</v>
      </c>
      <c r="C127" s="83" t="s">
        <v>72</v>
      </c>
      <c r="D127" s="83" t="s">
        <v>79</v>
      </c>
      <c r="E127" s="83" t="s">
        <v>24</v>
      </c>
      <c r="F127" s="83" t="s">
        <v>104</v>
      </c>
      <c r="G127" s="83" t="s">
        <v>72</v>
      </c>
      <c r="H127" s="83" t="s">
        <v>98</v>
      </c>
      <c r="I127" s="83" t="s">
        <v>26</v>
      </c>
      <c r="J127" s="83" t="s">
        <v>26</v>
      </c>
      <c r="K127" s="84">
        <f>K128+K135</f>
        <v>0</v>
      </c>
      <c r="L127" s="84">
        <f>L128+L135</f>
        <v>0</v>
      </c>
      <c r="M127" s="84">
        <f>M128+M135</f>
        <v>0</v>
      </c>
    </row>
    <row r="128" spans="1:13" ht="57" thickBot="1">
      <c r="A128" s="87" t="s">
        <v>80</v>
      </c>
      <c r="B128" s="68" t="s">
        <v>290</v>
      </c>
      <c r="C128" s="73" t="s">
        <v>72</v>
      </c>
      <c r="D128" s="73" t="s">
        <v>79</v>
      </c>
      <c r="E128" s="73" t="s">
        <v>24</v>
      </c>
      <c r="F128" s="73" t="s">
        <v>104</v>
      </c>
      <c r="G128" s="73" t="s">
        <v>72</v>
      </c>
      <c r="H128" s="73" t="s">
        <v>112</v>
      </c>
      <c r="I128" s="73" t="s">
        <v>26</v>
      </c>
      <c r="J128" s="73" t="s">
        <v>26</v>
      </c>
      <c r="K128" s="43">
        <f>K129</f>
        <v>0</v>
      </c>
      <c r="L128" s="43">
        <f>L129</f>
        <v>0</v>
      </c>
      <c r="M128" s="43">
        <f>M129</f>
        <v>0</v>
      </c>
    </row>
    <row r="129" spans="1:13" ht="50.25" thickBot="1">
      <c r="A129" s="80" t="s">
        <v>208</v>
      </c>
      <c r="B129" s="68" t="s">
        <v>290</v>
      </c>
      <c r="C129" s="85" t="s">
        <v>72</v>
      </c>
      <c r="D129" s="85" t="s">
        <v>79</v>
      </c>
      <c r="E129" s="85" t="s">
        <v>24</v>
      </c>
      <c r="F129" s="85" t="s">
        <v>104</v>
      </c>
      <c r="G129" s="85" t="s">
        <v>72</v>
      </c>
      <c r="H129" s="85" t="s">
        <v>112</v>
      </c>
      <c r="I129" s="85" t="s">
        <v>176</v>
      </c>
      <c r="J129" s="85" t="s">
        <v>26</v>
      </c>
      <c r="K129" s="86">
        <f>K130+K132</f>
        <v>0</v>
      </c>
      <c r="L129" s="86">
        <f>L130+L132</f>
        <v>0</v>
      </c>
      <c r="M129" s="86">
        <f>M130+M132</f>
        <v>0</v>
      </c>
    </row>
    <row r="130" spans="1:13" ht="33.75" thickBot="1">
      <c r="A130" s="80" t="s">
        <v>32</v>
      </c>
      <c r="B130" s="68" t="s">
        <v>290</v>
      </c>
      <c r="C130" s="85" t="s">
        <v>72</v>
      </c>
      <c r="D130" s="85" t="s">
        <v>79</v>
      </c>
      <c r="E130" s="85" t="s">
        <v>24</v>
      </c>
      <c r="F130" s="85" t="s">
        <v>104</v>
      </c>
      <c r="G130" s="85" t="s">
        <v>72</v>
      </c>
      <c r="H130" s="85" t="s">
        <v>112</v>
      </c>
      <c r="I130" s="109" t="s">
        <v>176</v>
      </c>
      <c r="J130" s="109" t="s">
        <v>33</v>
      </c>
      <c r="K130" s="126">
        <f>K131</f>
        <v>0</v>
      </c>
      <c r="L130" s="126">
        <f>L131</f>
        <v>0</v>
      </c>
      <c r="M130" s="126">
        <f>M131</f>
        <v>0</v>
      </c>
    </row>
    <row r="131" spans="1:13" ht="17.25" thickBot="1">
      <c r="A131" s="130" t="s">
        <v>34</v>
      </c>
      <c r="B131" s="68" t="s">
        <v>290</v>
      </c>
      <c r="C131" s="85" t="s">
        <v>72</v>
      </c>
      <c r="D131" s="85" t="s">
        <v>79</v>
      </c>
      <c r="E131" s="85" t="s">
        <v>24</v>
      </c>
      <c r="F131" s="85" t="s">
        <v>104</v>
      </c>
      <c r="G131" s="85" t="s">
        <v>72</v>
      </c>
      <c r="H131" s="85" t="s">
        <v>112</v>
      </c>
      <c r="I131" s="109" t="s">
        <v>174</v>
      </c>
      <c r="J131" s="109" t="s">
        <v>35</v>
      </c>
      <c r="K131" s="43">
        <v>0</v>
      </c>
      <c r="L131" s="126">
        <v>0</v>
      </c>
      <c r="M131" s="126">
        <v>0</v>
      </c>
    </row>
    <row r="132" spans="1:13" ht="50.25" thickBot="1">
      <c r="A132" s="130" t="s">
        <v>209</v>
      </c>
      <c r="B132" s="68" t="s">
        <v>290</v>
      </c>
      <c r="C132" s="85" t="s">
        <v>72</v>
      </c>
      <c r="D132" s="85" t="s">
        <v>79</v>
      </c>
      <c r="E132" s="85" t="s">
        <v>24</v>
      </c>
      <c r="F132" s="85" t="s">
        <v>104</v>
      </c>
      <c r="G132" s="85" t="s">
        <v>72</v>
      </c>
      <c r="H132" s="85" t="s">
        <v>112</v>
      </c>
      <c r="I132" s="109" t="s">
        <v>175</v>
      </c>
      <c r="J132" s="109" t="s">
        <v>26</v>
      </c>
      <c r="K132" s="126">
        <f aca="true" t="shared" si="24" ref="K132:M133">K133</f>
        <v>0</v>
      </c>
      <c r="L132" s="126">
        <f t="shared" si="24"/>
        <v>0</v>
      </c>
      <c r="M132" s="126">
        <f t="shared" si="24"/>
        <v>0</v>
      </c>
    </row>
    <row r="133" spans="1:13" s="22" customFormat="1" ht="33.75" thickBot="1">
      <c r="A133" s="80" t="s">
        <v>32</v>
      </c>
      <c r="B133" s="68" t="s">
        <v>290</v>
      </c>
      <c r="C133" s="85" t="s">
        <v>72</v>
      </c>
      <c r="D133" s="85" t="s">
        <v>79</v>
      </c>
      <c r="E133" s="85" t="s">
        <v>24</v>
      </c>
      <c r="F133" s="85" t="s">
        <v>104</v>
      </c>
      <c r="G133" s="85" t="s">
        <v>72</v>
      </c>
      <c r="H133" s="85" t="s">
        <v>112</v>
      </c>
      <c r="I133" s="109" t="s">
        <v>175</v>
      </c>
      <c r="J133" s="109" t="s">
        <v>33</v>
      </c>
      <c r="K133" s="126">
        <f t="shared" si="24"/>
        <v>0</v>
      </c>
      <c r="L133" s="126">
        <f t="shared" si="24"/>
        <v>0</v>
      </c>
      <c r="M133" s="126">
        <f t="shared" si="24"/>
        <v>0</v>
      </c>
    </row>
    <row r="134" spans="1:13" s="22" customFormat="1" ht="17.25" thickBot="1">
      <c r="A134" s="80" t="s">
        <v>36</v>
      </c>
      <c r="B134" s="68" t="s">
        <v>290</v>
      </c>
      <c r="C134" s="85" t="s">
        <v>72</v>
      </c>
      <c r="D134" s="85" t="s">
        <v>79</v>
      </c>
      <c r="E134" s="85" t="s">
        <v>24</v>
      </c>
      <c r="F134" s="85" t="s">
        <v>104</v>
      </c>
      <c r="G134" s="85" t="s">
        <v>72</v>
      </c>
      <c r="H134" s="85" t="s">
        <v>112</v>
      </c>
      <c r="I134" s="109" t="s">
        <v>175</v>
      </c>
      <c r="J134" s="109" t="s">
        <v>37</v>
      </c>
      <c r="K134" s="43">
        <v>0</v>
      </c>
      <c r="L134" s="43">
        <v>0</v>
      </c>
      <c r="M134" s="43">
        <v>0</v>
      </c>
    </row>
    <row r="135" spans="1:13" s="22" customFormat="1" ht="38.25" thickBot="1">
      <c r="A135" s="87" t="s">
        <v>210</v>
      </c>
      <c r="B135" s="68" t="s">
        <v>290</v>
      </c>
      <c r="C135" s="83" t="s">
        <v>72</v>
      </c>
      <c r="D135" s="83" t="s">
        <v>79</v>
      </c>
      <c r="E135" s="83" t="s">
        <v>24</v>
      </c>
      <c r="F135" s="83" t="s">
        <v>104</v>
      </c>
      <c r="G135" s="83" t="s">
        <v>72</v>
      </c>
      <c r="H135" s="83" t="s">
        <v>113</v>
      </c>
      <c r="I135" s="83" t="s">
        <v>26</v>
      </c>
      <c r="J135" s="83" t="s">
        <v>26</v>
      </c>
      <c r="K135" s="84">
        <f aca="true" t="shared" si="25" ref="K135:M137">K136</f>
        <v>0</v>
      </c>
      <c r="L135" s="84">
        <f t="shared" si="25"/>
        <v>0</v>
      </c>
      <c r="M135" s="84">
        <f t="shared" si="25"/>
        <v>0</v>
      </c>
    </row>
    <row r="136" spans="1:13" s="22" customFormat="1" ht="50.25" thickBot="1">
      <c r="A136" s="130" t="s">
        <v>39</v>
      </c>
      <c r="B136" s="68" t="s">
        <v>290</v>
      </c>
      <c r="C136" s="85" t="s">
        <v>72</v>
      </c>
      <c r="D136" s="85" t="s">
        <v>79</v>
      </c>
      <c r="E136" s="85" t="s">
        <v>24</v>
      </c>
      <c r="F136" s="85" t="s">
        <v>104</v>
      </c>
      <c r="G136" s="85" t="s">
        <v>72</v>
      </c>
      <c r="H136" s="85" t="s">
        <v>113</v>
      </c>
      <c r="I136" s="85" t="s">
        <v>40</v>
      </c>
      <c r="J136" s="85" t="s">
        <v>26</v>
      </c>
      <c r="K136" s="86">
        <f t="shared" si="25"/>
        <v>0</v>
      </c>
      <c r="L136" s="86">
        <f t="shared" si="25"/>
        <v>0</v>
      </c>
      <c r="M136" s="86">
        <f t="shared" si="25"/>
        <v>0</v>
      </c>
    </row>
    <row r="137" spans="1:13" s="22" customFormat="1" ht="17.25" thickBot="1">
      <c r="A137" s="80" t="s">
        <v>55</v>
      </c>
      <c r="B137" s="68" t="s">
        <v>290</v>
      </c>
      <c r="C137" s="85" t="s">
        <v>72</v>
      </c>
      <c r="D137" s="85" t="s">
        <v>79</v>
      </c>
      <c r="E137" s="85" t="s">
        <v>24</v>
      </c>
      <c r="F137" s="85" t="s">
        <v>104</v>
      </c>
      <c r="G137" s="85" t="s">
        <v>72</v>
      </c>
      <c r="H137" s="85" t="s">
        <v>113</v>
      </c>
      <c r="I137" s="85" t="s">
        <v>40</v>
      </c>
      <c r="J137" s="85" t="s">
        <v>56</v>
      </c>
      <c r="K137" s="126">
        <f t="shared" si="25"/>
        <v>0</v>
      </c>
      <c r="L137" s="126">
        <f t="shared" si="25"/>
        <v>0</v>
      </c>
      <c r="M137" s="127">
        <f t="shared" si="25"/>
        <v>0</v>
      </c>
    </row>
    <row r="138" spans="1:13" s="8" customFormat="1" ht="17.25" thickBot="1">
      <c r="A138" s="80" t="s">
        <v>59</v>
      </c>
      <c r="B138" s="68" t="s">
        <v>290</v>
      </c>
      <c r="C138" s="85" t="s">
        <v>72</v>
      </c>
      <c r="D138" s="85" t="s">
        <v>79</v>
      </c>
      <c r="E138" s="85" t="s">
        <v>24</v>
      </c>
      <c r="F138" s="85" t="s">
        <v>104</v>
      </c>
      <c r="G138" s="85" t="s">
        <v>72</v>
      </c>
      <c r="H138" s="85" t="s">
        <v>113</v>
      </c>
      <c r="I138" s="85" t="s">
        <v>40</v>
      </c>
      <c r="J138" s="85" t="s">
        <v>60</v>
      </c>
      <c r="K138" s="126">
        <v>0</v>
      </c>
      <c r="L138" s="126">
        <v>0</v>
      </c>
      <c r="M138" s="127">
        <v>0</v>
      </c>
    </row>
    <row r="139" spans="1:13" s="8" customFormat="1" ht="57" thickBot="1">
      <c r="A139" s="87" t="s">
        <v>211</v>
      </c>
      <c r="B139" s="68" t="s">
        <v>290</v>
      </c>
      <c r="C139" s="83" t="s">
        <v>72</v>
      </c>
      <c r="D139" s="83" t="s">
        <v>212</v>
      </c>
      <c r="E139" s="83" t="s">
        <v>25</v>
      </c>
      <c r="F139" s="83" t="s">
        <v>104</v>
      </c>
      <c r="G139" s="83" t="s">
        <v>25</v>
      </c>
      <c r="H139" s="83" t="s">
        <v>98</v>
      </c>
      <c r="I139" s="83" t="s">
        <v>26</v>
      </c>
      <c r="J139" s="83" t="s">
        <v>26</v>
      </c>
      <c r="K139" s="131">
        <f aca="true" t="shared" si="26" ref="K139:M140">K140</f>
        <v>1</v>
      </c>
      <c r="L139" s="131">
        <f t="shared" si="26"/>
        <v>1</v>
      </c>
      <c r="M139" s="131">
        <f t="shared" si="26"/>
        <v>1</v>
      </c>
    </row>
    <row r="140" spans="1:13" ht="48" thickBot="1">
      <c r="A140" s="96" t="s">
        <v>452</v>
      </c>
      <c r="B140" s="68" t="s">
        <v>290</v>
      </c>
      <c r="C140" s="85" t="s">
        <v>72</v>
      </c>
      <c r="D140" s="85" t="s">
        <v>212</v>
      </c>
      <c r="E140" s="85" t="s">
        <v>24</v>
      </c>
      <c r="F140" s="85" t="s">
        <v>104</v>
      </c>
      <c r="G140" s="85" t="s">
        <v>25</v>
      </c>
      <c r="H140" s="85" t="s">
        <v>98</v>
      </c>
      <c r="I140" s="85" t="s">
        <v>26</v>
      </c>
      <c r="J140" s="85" t="s">
        <v>26</v>
      </c>
      <c r="K140" s="126">
        <f t="shared" si="26"/>
        <v>1</v>
      </c>
      <c r="L140" s="126">
        <f t="shared" si="26"/>
        <v>1</v>
      </c>
      <c r="M140" s="126">
        <f t="shared" si="26"/>
        <v>1</v>
      </c>
    </row>
    <row r="141" spans="1:13" ht="150.75" thickBot="1">
      <c r="A141" s="87" t="s">
        <v>204</v>
      </c>
      <c r="B141" s="68" t="s">
        <v>290</v>
      </c>
      <c r="C141" s="85" t="s">
        <v>72</v>
      </c>
      <c r="D141" s="85" t="s">
        <v>212</v>
      </c>
      <c r="E141" s="83" t="s">
        <v>24</v>
      </c>
      <c r="F141" s="83" t="s">
        <v>104</v>
      </c>
      <c r="G141" s="83" t="s">
        <v>72</v>
      </c>
      <c r="H141" s="85" t="s">
        <v>98</v>
      </c>
      <c r="I141" s="85" t="s">
        <v>26</v>
      </c>
      <c r="J141" s="85" t="s">
        <v>26</v>
      </c>
      <c r="K141" s="126">
        <f>K142+K146</f>
        <v>1</v>
      </c>
      <c r="L141" s="126">
        <f>L142+L146</f>
        <v>1</v>
      </c>
      <c r="M141" s="126">
        <f>M142+M146</f>
        <v>1</v>
      </c>
    </row>
    <row r="142" spans="1:13" ht="38.25" thickBot="1">
      <c r="A142" s="91" t="s">
        <v>213</v>
      </c>
      <c r="B142" s="68" t="s">
        <v>290</v>
      </c>
      <c r="C142" s="83" t="s">
        <v>72</v>
      </c>
      <c r="D142" s="85" t="s">
        <v>212</v>
      </c>
      <c r="E142" s="83" t="s">
        <v>24</v>
      </c>
      <c r="F142" s="83" t="s">
        <v>104</v>
      </c>
      <c r="G142" s="83" t="s">
        <v>72</v>
      </c>
      <c r="H142" s="83" t="s">
        <v>107</v>
      </c>
      <c r="I142" s="83" t="s">
        <v>26</v>
      </c>
      <c r="J142" s="83" t="s">
        <v>26</v>
      </c>
      <c r="K142" s="71">
        <f aca="true" t="shared" si="27" ref="K142:K149">L142</f>
        <v>0.5</v>
      </c>
      <c r="L142" s="84">
        <f aca="true" t="shared" si="28" ref="L142:M144">L143</f>
        <v>0.5</v>
      </c>
      <c r="M142" s="90">
        <f t="shared" si="28"/>
        <v>0.5</v>
      </c>
    </row>
    <row r="143" spans="1:13" ht="50.25" thickBot="1">
      <c r="A143" s="130" t="s">
        <v>39</v>
      </c>
      <c r="B143" s="68" t="s">
        <v>290</v>
      </c>
      <c r="C143" s="85" t="s">
        <v>72</v>
      </c>
      <c r="D143" s="85" t="s">
        <v>212</v>
      </c>
      <c r="E143" s="85" t="s">
        <v>24</v>
      </c>
      <c r="F143" s="85" t="s">
        <v>104</v>
      </c>
      <c r="G143" s="85" t="s">
        <v>72</v>
      </c>
      <c r="H143" s="85" t="s">
        <v>107</v>
      </c>
      <c r="I143" s="85" t="s">
        <v>40</v>
      </c>
      <c r="J143" s="85" t="s">
        <v>26</v>
      </c>
      <c r="K143" s="71">
        <f t="shared" si="27"/>
        <v>0.5</v>
      </c>
      <c r="L143" s="43">
        <f t="shared" si="28"/>
        <v>0.5</v>
      </c>
      <c r="M143" s="75">
        <f t="shared" si="28"/>
        <v>0.5</v>
      </c>
    </row>
    <row r="144" spans="1:13" ht="17.25" thickBot="1">
      <c r="A144" s="80" t="s">
        <v>55</v>
      </c>
      <c r="B144" s="68" t="s">
        <v>290</v>
      </c>
      <c r="C144" s="85" t="s">
        <v>72</v>
      </c>
      <c r="D144" s="85" t="s">
        <v>212</v>
      </c>
      <c r="E144" s="85" t="s">
        <v>24</v>
      </c>
      <c r="F144" s="85" t="s">
        <v>104</v>
      </c>
      <c r="G144" s="85" t="s">
        <v>72</v>
      </c>
      <c r="H144" s="85" t="s">
        <v>107</v>
      </c>
      <c r="I144" s="85" t="s">
        <v>40</v>
      </c>
      <c r="J144" s="85" t="s">
        <v>56</v>
      </c>
      <c r="K144" s="71">
        <f t="shared" si="27"/>
        <v>0.5</v>
      </c>
      <c r="L144" s="43">
        <f t="shared" si="28"/>
        <v>0.5</v>
      </c>
      <c r="M144" s="75">
        <f t="shared" si="28"/>
        <v>0.5</v>
      </c>
    </row>
    <row r="145" spans="1:13" s="8" customFormat="1" ht="17.25" thickBot="1">
      <c r="A145" s="80" t="s">
        <v>59</v>
      </c>
      <c r="B145" s="68" t="s">
        <v>290</v>
      </c>
      <c r="C145" s="85" t="s">
        <v>72</v>
      </c>
      <c r="D145" s="85" t="s">
        <v>212</v>
      </c>
      <c r="E145" s="85" t="s">
        <v>24</v>
      </c>
      <c r="F145" s="85" t="s">
        <v>104</v>
      </c>
      <c r="G145" s="85" t="s">
        <v>72</v>
      </c>
      <c r="H145" s="85" t="s">
        <v>107</v>
      </c>
      <c r="I145" s="85" t="s">
        <v>40</v>
      </c>
      <c r="J145" s="85" t="s">
        <v>436</v>
      </c>
      <c r="K145" s="225">
        <f t="shared" si="27"/>
        <v>0.5</v>
      </c>
      <c r="L145" s="226">
        <v>0.5</v>
      </c>
      <c r="M145" s="226">
        <v>0.5</v>
      </c>
    </row>
    <row r="146" spans="1:13" s="8" customFormat="1" ht="38.25" thickBot="1">
      <c r="A146" s="91" t="s">
        <v>214</v>
      </c>
      <c r="B146" s="68" t="s">
        <v>290</v>
      </c>
      <c r="C146" s="83" t="s">
        <v>72</v>
      </c>
      <c r="D146" s="85" t="s">
        <v>212</v>
      </c>
      <c r="E146" s="83" t="s">
        <v>24</v>
      </c>
      <c r="F146" s="83" t="s">
        <v>104</v>
      </c>
      <c r="G146" s="83" t="s">
        <v>72</v>
      </c>
      <c r="H146" s="83" t="s">
        <v>108</v>
      </c>
      <c r="I146" s="83" t="s">
        <v>26</v>
      </c>
      <c r="J146" s="83" t="s">
        <v>26</v>
      </c>
      <c r="K146" s="71">
        <f t="shared" si="27"/>
        <v>0.5</v>
      </c>
      <c r="L146" s="84">
        <f aca="true" t="shared" si="29" ref="L146:M148">L147</f>
        <v>0.5</v>
      </c>
      <c r="M146" s="90">
        <f t="shared" si="29"/>
        <v>0.5</v>
      </c>
    </row>
    <row r="147" spans="1:13" s="8" customFormat="1" ht="50.25" thickBot="1">
      <c r="A147" s="130" t="s">
        <v>39</v>
      </c>
      <c r="B147" s="68" t="s">
        <v>290</v>
      </c>
      <c r="C147" s="85" t="s">
        <v>72</v>
      </c>
      <c r="D147" s="85" t="s">
        <v>212</v>
      </c>
      <c r="E147" s="85" t="s">
        <v>24</v>
      </c>
      <c r="F147" s="85" t="s">
        <v>104</v>
      </c>
      <c r="G147" s="85" t="s">
        <v>72</v>
      </c>
      <c r="H147" s="85" t="s">
        <v>108</v>
      </c>
      <c r="I147" s="85" t="s">
        <v>40</v>
      </c>
      <c r="J147" s="85" t="s">
        <v>26</v>
      </c>
      <c r="K147" s="71">
        <f t="shared" si="27"/>
        <v>0.5</v>
      </c>
      <c r="L147" s="43">
        <f t="shared" si="29"/>
        <v>0.5</v>
      </c>
      <c r="M147" s="75">
        <f t="shared" si="29"/>
        <v>0.5</v>
      </c>
    </row>
    <row r="148" spans="1:13" s="8" customFormat="1" ht="17.25" thickBot="1">
      <c r="A148" s="80" t="s">
        <v>55</v>
      </c>
      <c r="B148" s="68" t="s">
        <v>290</v>
      </c>
      <c r="C148" s="85" t="s">
        <v>72</v>
      </c>
      <c r="D148" s="85" t="s">
        <v>212</v>
      </c>
      <c r="E148" s="85" t="s">
        <v>24</v>
      </c>
      <c r="F148" s="85" t="s">
        <v>104</v>
      </c>
      <c r="G148" s="85" t="s">
        <v>72</v>
      </c>
      <c r="H148" s="85" t="s">
        <v>108</v>
      </c>
      <c r="I148" s="85" t="s">
        <v>40</v>
      </c>
      <c r="J148" s="85" t="s">
        <v>56</v>
      </c>
      <c r="K148" s="71">
        <f t="shared" si="27"/>
        <v>0.5</v>
      </c>
      <c r="L148" s="43">
        <f t="shared" si="29"/>
        <v>0.5</v>
      </c>
      <c r="M148" s="75">
        <f t="shared" si="29"/>
        <v>0.5</v>
      </c>
    </row>
    <row r="149" spans="1:13" s="8" customFormat="1" ht="17.25" thickBot="1">
      <c r="A149" s="101" t="s">
        <v>59</v>
      </c>
      <c r="B149" s="68" t="s">
        <v>290</v>
      </c>
      <c r="C149" s="102" t="s">
        <v>72</v>
      </c>
      <c r="D149" s="85" t="s">
        <v>212</v>
      </c>
      <c r="E149" s="102" t="s">
        <v>24</v>
      </c>
      <c r="F149" s="102" t="s">
        <v>104</v>
      </c>
      <c r="G149" s="102" t="s">
        <v>72</v>
      </c>
      <c r="H149" s="102" t="s">
        <v>108</v>
      </c>
      <c r="I149" s="102" t="s">
        <v>40</v>
      </c>
      <c r="J149" s="102" t="s">
        <v>436</v>
      </c>
      <c r="K149" s="225">
        <f t="shared" si="27"/>
        <v>0.5</v>
      </c>
      <c r="L149" s="226">
        <v>0.5</v>
      </c>
      <c r="M149" s="226">
        <v>0.5</v>
      </c>
    </row>
    <row r="150" spans="1:13" s="8" customFormat="1" ht="19.5" thickBot="1">
      <c r="A150" s="132" t="s">
        <v>81</v>
      </c>
      <c r="B150" s="68" t="s">
        <v>290</v>
      </c>
      <c r="C150" s="133" t="s">
        <v>38</v>
      </c>
      <c r="D150" s="133" t="s">
        <v>25</v>
      </c>
      <c r="E150" s="134" t="s">
        <v>25</v>
      </c>
      <c r="F150" s="134" t="s">
        <v>104</v>
      </c>
      <c r="G150" s="134" t="s">
        <v>25</v>
      </c>
      <c r="H150" s="134" t="s">
        <v>98</v>
      </c>
      <c r="I150" s="134" t="s">
        <v>26</v>
      </c>
      <c r="J150" s="134" t="s">
        <v>26</v>
      </c>
      <c r="K150" s="135">
        <f>K151+K181</f>
        <v>659.0469999999999</v>
      </c>
      <c r="L150" s="135">
        <f>L151+L181</f>
        <v>1030.353</v>
      </c>
      <c r="M150" s="135">
        <f>M151+M181</f>
        <v>686.436</v>
      </c>
    </row>
    <row r="151" spans="1:13" s="8" customFormat="1" ht="17.25" thickBot="1">
      <c r="A151" s="62" t="s">
        <v>82</v>
      </c>
      <c r="B151" s="68" t="s">
        <v>290</v>
      </c>
      <c r="C151" s="85" t="s">
        <v>38</v>
      </c>
      <c r="D151" s="85" t="s">
        <v>83</v>
      </c>
      <c r="E151" s="109" t="s">
        <v>25</v>
      </c>
      <c r="F151" s="109" t="s">
        <v>104</v>
      </c>
      <c r="G151" s="109" t="s">
        <v>25</v>
      </c>
      <c r="H151" s="109" t="s">
        <v>98</v>
      </c>
      <c r="I151" s="109" t="s">
        <v>26</v>
      </c>
      <c r="J151" s="109" t="s">
        <v>26</v>
      </c>
      <c r="K151" s="126">
        <f aca="true" t="shared" si="30" ref="K151:M152">K152</f>
        <v>630.848</v>
      </c>
      <c r="L151" s="126">
        <f t="shared" si="30"/>
        <v>646.0540000000001</v>
      </c>
      <c r="M151" s="126">
        <f t="shared" si="30"/>
        <v>658.2370000000001</v>
      </c>
    </row>
    <row r="152" spans="1:13" s="8" customFormat="1" ht="48" thickBot="1">
      <c r="A152" s="96" t="s">
        <v>452</v>
      </c>
      <c r="B152" s="68" t="s">
        <v>290</v>
      </c>
      <c r="C152" s="85" t="s">
        <v>38</v>
      </c>
      <c r="D152" s="85" t="s">
        <v>83</v>
      </c>
      <c r="E152" s="109" t="s">
        <v>24</v>
      </c>
      <c r="F152" s="109" t="s">
        <v>104</v>
      </c>
      <c r="G152" s="109" t="s">
        <v>25</v>
      </c>
      <c r="H152" s="109" t="s">
        <v>98</v>
      </c>
      <c r="I152" s="109" t="s">
        <v>26</v>
      </c>
      <c r="J152" s="109" t="s">
        <v>26</v>
      </c>
      <c r="K152" s="126">
        <f t="shared" si="30"/>
        <v>630.848</v>
      </c>
      <c r="L152" s="126">
        <f t="shared" si="30"/>
        <v>646.0540000000001</v>
      </c>
      <c r="M152" s="126">
        <f t="shared" si="30"/>
        <v>658.2370000000001</v>
      </c>
    </row>
    <row r="153" spans="1:13" s="8" customFormat="1" ht="32.25" thickBot="1">
      <c r="A153" s="136" t="s">
        <v>215</v>
      </c>
      <c r="B153" s="68" t="s">
        <v>290</v>
      </c>
      <c r="C153" s="109" t="s">
        <v>38</v>
      </c>
      <c r="D153" s="109" t="s">
        <v>83</v>
      </c>
      <c r="E153" s="109" t="s">
        <v>24</v>
      </c>
      <c r="F153" s="109" t="s">
        <v>104</v>
      </c>
      <c r="G153" s="109" t="s">
        <v>38</v>
      </c>
      <c r="H153" s="109" t="s">
        <v>98</v>
      </c>
      <c r="I153" s="109" t="s">
        <v>26</v>
      </c>
      <c r="J153" s="109" t="s">
        <v>26</v>
      </c>
      <c r="K153" s="137">
        <f>K154+K159</f>
        <v>630.848</v>
      </c>
      <c r="L153" s="137">
        <f>L154+L159</f>
        <v>646.0540000000001</v>
      </c>
      <c r="M153" s="137">
        <f>M154+M159</f>
        <v>658.2370000000001</v>
      </c>
    </row>
    <row r="154" spans="1:13" ht="57" thickBot="1">
      <c r="A154" s="95" t="s">
        <v>216</v>
      </c>
      <c r="B154" s="68" t="s">
        <v>290</v>
      </c>
      <c r="C154" s="83" t="s">
        <v>38</v>
      </c>
      <c r="D154" s="83" t="s">
        <v>83</v>
      </c>
      <c r="E154" s="138" t="s">
        <v>24</v>
      </c>
      <c r="F154" s="138" t="s">
        <v>104</v>
      </c>
      <c r="G154" s="138" t="s">
        <v>38</v>
      </c>
      <c r="H154" s="138" t="s">
        <v>166</v>
      </c>
      <c r="I154" s="138" t="s">
        <v>26</v>
      </c>
      <c r="J154" s="138" t="s">
        <v>26</v>
      </c>
      <c r="K154" s="131">
        <f aca="true" t="shared" si="31" ref="K154:M155">K155</f>
        <v>369.77693999999997</v>
      </c>
      <c r="L154" s="131">
        <f t="shared" si="31"/>
        <v>296.68245</v>
      </c>
      <c r="M154" s="131">
        <f t="shared" si="31"/>
        <v>283.86965</v>
      </c>
    </row>
    <row r="155" spans="1:13" ht="50.25" thickBot="1">
      <c r="A155" s="139" t="s">
        <v>206</v>
      </c>
      <c r="B155" s="68" t="s">
        <v>290</v>
      </c>
      <c r="C155" s="85" t="s">
        <v>38</v>
      </c>
      <c r="D155" s="85" t="s">
        <v>83</v>
      </c>
      <c r="E155" s="109" t="s">
        <v>24</v>
      </c>
      <c r="F155" s="109" t="s">
        <v>104</v>
      </c>
      <c r="G155" s="109" t="s">
        <v>38</v>
      </c>
      <c r="H155" s="109" t="s">
        <v>166</v>
      </c>
      <c r="I155" s="85" t="s">
        <v>40</v>
      </c>
      <c r="J155" s="85" t="s">
        <v>26</v>
      </c>
      <c r="K155" s="227">
        <f t="shared" si="31"/>
        <v>369.77693999999997</v>
      </c>
      <c r="L155" s="227">
        <f t="shared" si="31"/>
        <v>296.68245</v>
      </c>
      <c r="M155" s="227">
        <f t="shared" si="31"/>
        <v>283.86965</v>
      </c>
    </row>
    <row r="156" spans="1:13" ht="17.25" thickBot="1">
      <c r="A156" s="140" t="s">
        <v>41</v>
      </c>
      <c r="B156" s="68" t="s">
        <v>290</v>
      </c>
      <c r="C156" s="85" t="s">
        <v>38</v>
      </c>
      <c r="D156" s="85" t="s">
        <v>83</v>
      </c>
      <c r="E156" s="109" t="s">
        <v>24</v>
      </c>
      <c r="F156" s="109" t="s">
        <v>104</v>
      </c>
      <c r="G156" s="109" t="s">
        <v>38</v>
      </c>
      <c r="H156" s="109" t="s">
        <v>166</v>
      </c>
      <c r="I156" s="85" t="s">
        <v>40</v>
      </c>
      <c r="J156" s="85" t="s">
        <v>42</v>
      </c>
      <c r="K156" s="86">
        <f>K157+K158</f>
        <v>369.77693999999997</v>
      </c>
      <c r="L156" s="86">
        <f>L157+L158</f>
        <v>296.68245</v>
      </c>
      <c r="M156" s="86">
        <f>M157+M158</f>
        <v>283.86965</v>
      </c>
    </row>
    <row r="157" spans="1:13" ht="17.25" thickBot="1">
      <c r="A157" s="140" t="s">
        <v>49</v>
      </c>
      <c r="B157" s="68" t="s">
        <v>290</v>
      </c>
      <c r="C157" s="85" t="s">
        <v>38</v>
      </c>
      <c r="D157" s="85" t="s">
        <v>83</v>
      </c>
      <c r="E157" s="109" t="s">
        <v>24</v>
      </c>
      <c r="F157" s="109" t="s">
        <v>104</v>
      </c>
      <c r="G157" s="109" t="s">
        <v>38</v>
      </c>
      <c r="H157" s="109" t="s">
        <v>166</v>
      </c>
      <c r="I157" s="85" t="s">
        <v>40</v>
      </c>
      <c r="J157" s="85" t="s">
        <v>48</v>
      </c>
      <c r="K157" s="71">
        <v>66.13394</v>
      </c>
      <c r="L157" s="71">
        <v>66.13994</v>
      </c>
      <c r="M157" s="71">
        <v>64.68294</v>
      </c>
    </row>
    <row r="158" spans="1:13" ht="17.25" thickBot="1">
      <c r="A158" s="140" t="s">
        <v>51</v>
      </c>
      <c r="B158" s="68" t="s">
        <v>290</v>
      </c>
      <c r="C158" s="85" t="s">
        <v>38</v>
      </c>
      <c r="D158" s="85" t="s">
        <v>83</v>
      </c>
      <c r="E158" s="109" t="s">
        <v>24</v>
      </c>
      <c r="F158" s="109" t="s">
        <v>104</v>
      </c>
      <c r="G158" s="109" t="s">
        <v>38</v>
      </c>
      <c r="H158" s="109" t="s">
        <v>166</v>
      </c>
      <c r="I158" s="85" t="s">
        <v>40</v>
      </c>
      <c r="J158" s="85" t="s">
        <v>52</v>
      </c>
      <c r="K158" s="71">
        <v>303.643</v>
      </c>
      <c r="L158" s="71">
        <v>230.54251</v>
      </c>
      <c r="M158" s="71">
        <v>219.18671</v>
      </c>
    </row>
    <row r="159" spans="1:13" s="20" customFormat="1" ht="38.25" thickBot="1">
      <c r="A159" s="95" t="s">
        <v>89</v>
      </c>
      <c r="B159" s="68" t="s">
        <v>290</v>
      </c>
      <c r="C159" s="83" t="s">
        <v>38</v>
      </c>
      <c r="D159" s="83" t="s">
        <v>83</v>
      </c>
      <c r="E159" s="138" t="s">
        <v>24</v>
      </c>
      <c r="F159" s="138" t="s">
        <v>104</v>
      </c>
      <c r="G159" s="138" t="s">
        <v>38</v>
      </c>
      <c r="H159" s="138" t="s">
        <v>114</v>
      </c>
      <c r="I159" s="138" t="s">
        <v>26</v>
      </c>
      <c r="J159" s="138" t="s">
        <v>26</v>
      </c>
      <c r="K159" s="84">
        <f>K160</f>
        <v>261.07106</v>
      </c>
      <c r="L159" s="84">
        <f>L160</f>
        <v>349.37155</v>
      </c>
      <c r="M159" s="84">
        <f>M160</f>
        <v>374.36735000000004</v>
      </c>
    </row>
    <row r="160" spans="1:13" ht="50.25" thickBot="1">
      <c r="A160" s="139" t="s">
        <v>206</v>
      </c>
      <c r="B160" s="68" t="s">
        <v>290</v>
      </c>
      <c r="C160" s="85" t="s">
        <v>38</v>
      </c>
      <c r="D160" s="85" t="s">
        <v>83</v>
      </c>
      <c r="E160" s="109" t="s">
        <v>24</v>
      </c>
      <c r="F160" s="109" t="s">
        <v>104</v>
      </c>
      <c r="G160" s="109" t="s">
        <v>38</v>
      </c>
      <c r="H160" s="109" t="s">
        <v>114</v>
      </c>
      <c r="I160" s="109" t="s">
        <v>40</v>
      </c>
      <c r="J160" s="109" t="s">
        <v>26</v>
      </c>
      <c r="K160" s="226">
        <f>K161+K166+K168</f>
        <v>261.07106</v>
      </c>
      <c r="L160" s="226">
        <f>L161+L166</f>
        <v>349.37155</v>
      </c>
      <c r="M160" s="226">
        <f>M161+M166</f>
        <v>374.36735000000004</v>
      </c>
    </row>
    <row r="161" spans="1:13" ht="17.25" thickBot="1">
      <c r="A161" s="140" t="s">
        <v>41</v>
      </c>
      <c r="B161" s="68" t="s">
        <v>290</v>
      </c>
      <c r="C161" s="85" t="s">
        <v>38</v>
      </c>
      <c r="D161" s="85" t="s">
        <v>83</v>
      </c>
      <c r="E161" s="109" t="s">
        <v>24</v>
      </c>
      <c r="F161" s="109" t="s">
        <v>104</v>
      </c>
      <c r="G161" s="109" t="s">
        <v>38</v>
      </c>
      <c r="H161" s="109" t="s">
        <v>114</v>
      </c>
      <c r="I161" s="109" t="s">
        <v>40</v>
      </c>
      <c r="J161" s="109" t="s">
        <v>42</v>
      </c>
      <c r="K161" s="43">
        <f>K162+K163+K164+K165</f>
        <v>100</v>
      </c>
      <c r="L161" s="43">
        <f>L162+L163+L164+L165</f>
        <v>296.26193</v>
      </c>
      <c r="M161" s="43">
        <f>M162+M163+M164+M165</f>
        <v>321.25773000000004</v>
      </c>
    </row>
    <row r="162" spans="1:13" s="20" customFormat="1" ht="17.25" thickBot="1">
      <c r="A162" s="140" t="s">
        <v>47</v>
      </c>
      <c r="B162" s="68" t="s">
        <v>290</v>
      </c>
      <c r="C162" s="85" t="s">
        <v>38</v>
      </c>
      <c r="D162" s="85" t="s">
        <v>83</v>
      </c>
      <c r="E162" s="109" t="s">
        <v>24</v>
      </c>
      <c r="F162" s="109" t="s">
        <v>104</v>
      </c>
      <c r="G162" s="109" t="s">
        <v>38</v>
      </c>
      <c r="H162" s="109" t="s">
        <v>114</v>
      </c>
      <c r="I162" s="109" t="s">
        <v>40</v>
      </c>
      <c r="J162" s="109" t="s">
        <v>48</v>
      </c>
      <c r="K162" s="141">
        <v>0</v>
      </c>
      <c r="L162" s="141">
        <v>161.07122</v>
      </c>
      <c r="M162" s="141">
        <v>161.07122</v>
      </c>
    </row>
    <row r="163" spans="1:13" ht="17.25" thickBot="1">
      <c r="A163" s="140" t="s">
        <v>95</v>
      </c>
      <c r="B163" s="68" t="s">
        <v>290</v>
      </c>
      <c r="C163" s="85" t="s">
        <v>38</v>
      </c>
      <c r="D163" s="85" t="s">
        <v>83</v>
      </c>
      <c r="E163" s="109" t="s">
        <v>24</v>
      </c>
      <c r="F163" s="109" t="s">
        <v>104</v>
      </c>
      <c r="G163" s="109" t="s">
        <v>38</v>
      </c>
      <c r="H163" s="109" t="s">
        <v>114</v>
      </c>
      <c r="I163" s="109" t="s">
        <v>40</v>
      </c>
      <c r="J163" s="109" t="s">
        <v>94</v>
      </c>
      <c r="K163" s="141">
        <v>0</v>
      </c>
      <c r="L163" s="141">
        <v>16</v>
      </c>
      <c r="M163" s="141">
        <v>16</v>
      </c>
    </row>
    <row r="164" spans="1:13" ht="17.25" thickBot="1">
      <c r="A164" s="140" t="s">
        <v>49</v>
      </c>
      <c r="B164" s="68" t="s">
        <v>290</v>
      </c>
      <c r="C164" s="85" t="s">
        <v>38</v>
      </c>
      <c r="D164" s="85" t="s">
        <v>83</v>
      </c>
      <c r="E164" s="109" t="s">
        <v>24</v>
      </c>
      <c r="F164" s="109" t="s">
        <v>104</v>
      </c>
      <c r="G164" s="109" t="s">
        <v>38</v>
      </c>
      <c r="H164" s="109" t="s">
        <v>114</v>
      </c>
      <c r="I164" s="109" t="s">
        <v>40</v>
      </c>
      <c r="J164" s="109" t="s">
        <v>50</v>
      </c>
      <c r="K164" s="141">
        <v>40</v>
      </c>
      <c r="L164" s="141">
        <v>40</v>
      </c>
      <c r="M164" s="141">
        <v>40</v>
      </c>
    </row>
    <row r="165" spans="1:13" ht="17.25" thickBot="1">
      <c r="A165" s="140" t="s">
        <v>51</v>
      </c>
      <c r="B165" s="68" t="s">
        <v>290</v>
      </c>
      <c r="C165" s="85" t="s">
        <v>38</v>
      </c>
      <c r="D165" s="85" t="s">
        <v>83</v>
      </c>
      <c r="E165" s="109" t="s">
        <v>24</v>
      </c>
      <c r="F165" s="109" t="s">
        <v>104</v>
      </c>
      <c r="G165" s="109" t="s">
        <v>38</v>
      </c>
      <c r="H165" s="109" t="s">
        <v>114</v>
      </c>
      <c r="I165" s="109" t="s">
        <v>40</v>
      </c>
      <c r="J165" s="109" t="s">
        <v>52</v>
      </c>
      <c r="K165" s="71">
        <v>60</v>
      </c>
      <c r="L165" s="86">
        <v>79.19071</v>
      </c>
      <c r="M165" s="86">
        <v>104.18651</v>
      </c>
    </row>
    <row r="166" spans="1:13" ht="17.25" thickBot="1">
      <c r="A166" s="140" t="s">
        <v>55</v>
      </c>
      <c r="B166" s="68" t="s">
        <v>290</v>
      </c>
      <c r="C166" s="85" t="s">
        <v>38</v>
      </c>
      <c r="D166" s="85" t="s">
        <v>83</v>
      </c>
      <c r="E166" s="109" t="s">
        <v>24</v>
      </c>
      <c r="F166" s="109" t="s">
        <v>104</v>
      </c>
      <c r="G166" s="109" t="s">
        <v>38</v>
      </c>
      <c r="H166" s="109" t="s">
        <v>114</v>
      </c>
      <c r="I166" s="109" t="s">
        <v>40</v>
      </c>
      <c r="J166" s="109" t="s">
        <v>56</v>
      </c>
      <c r="K166" s="71">
        <f>K167</f>
        <v>0</v>
      </c>
      <c r="L166" s="126">
        <f>L167</f>
        <v>53.10962</v>
      </c>
      <c r="M166" s="126">
        <f>M167</f>
        <v>53.10962</v>
      </c>
    </row>
    <row r="167" spans="1:13" ht="17.25" thickBot="1">
      <c r="A167" s="142" t="s">
        <v>59</v>
      </c>
      <c r="B167" s="68" t="s">
        <v>290</v>
      </c>
      <c r="C167" s="42" t="s">
        <v>38</v>
      </c>
      <c r="D167" s="42" t="s">
        <v>83</v>
      </c>
      <c r="E167" s="143" t="s">
        <v>24</v>
      </c>
      <c r="F167" s="143" t="s">
        <v>104</v>
      </c>
      <c r="G167" s="143" t="s">
        <v>38</v>
      </c>
      <c r="H167" s="143" t="s">
        <v>114</v>
      </c>
      <c r="I167" s="143" t="s">
        <v>40</v>
      </c>
      <c r="J167" s="143" t="s">
        <v>60</v>
      </c>
      <c r="K167" s="71"/>
      <c r="L167" s="71">
        <v>53.10962</v>
      </c>
      <c r="M167" s="71">
        <v>53.10962</v>
      </c>
    </row>
    <row r="168" spans="1:13" ht="17.25" thickBot="1">
      <c r="A168" s="140" t="s">
        <v>435</v>
      </c>
      <c r="B168" s="68" t="s">
        <v>290</v>
      </c>
      <c r="C168" s="85" t="s">
        <v>38</v>
      </c>
      <c r="D168" s="85" t="s">
        <v>83</v>
      </c>
      <c r="E168" s="109" t="s">
        <v>24</v>
      </c>
      <c r="F168" s="109" t="s">
        <v>104</v>
      </c>
      <c r="G168" s="109" t="s">
        <v>38</v>
      </c>
      <c r="H168" s="109" t="s">
        <v>114</v>
      </c>
      <c r="I168" s="109" t="s">
        <v>434</v>
      </c>
      <c r="J168" s="109" t="s">
        <v>48</v>
      </c>
      <c r="K168" s="141">
        <v>161.07106</v>
      </c>
      <c r="L168" s="141">
        <v>161.07122</v>
      </c>
      <c r="M168" s="141">
        <v>161.07122</v>
      </c>
    </row>
    <row r="169" spans="1:13" ht="57" thickBot="1">
      <c r="A169" s="144" t="s">
        <v>217</v>
      </c>
      <c r="B169" s="68" t="s">
        <v>290</v>
      </c>
      <c r="C169" s="83" t="s">
        <v>38</v>
      </c>
      <c r="D169" s="83" t="s">
        <v>83</v>
      </c>
      <c r="E169" s="138" t="s">
        <v>24</v>
      </c>
      <c r="F169" s="138" t="s">
        <v>104</v>
      </c>
      <c r="G169" s="138" t="s">
        <v>38</v>
      </c>
      <c r="H169" s="138" t="s">
        <v>218</v>
      </c>
      <c r="I169" s="138" t="s">
        <v>26</v>
      </c>
      <c r="J169" s="138" t="s">
        <v>26</v>
      </c>
      <c r="K169" s="84">
        <f aca="true" t="shared" si="32" ref="K169:M171">K170</f>
        <v>0</v>
      </c>
      <c r="L169" s="84">
        <f t="shared" si="32"/>
        <v>0</v>
      </c>
      <c r="M169" s="84">
        <f t="shared" si="32"/>
        <v>0</v>
      </c>
    </row>
    <row r="170" spans="1:13" ht="33.75" thickBot="1">
      <c r="A170" s="145" t="s">
        <v>219</v>
      </c>
      <c r="B170" s="68" t="s">
        <v>290</v>
      </c>
      <c r="C170" s="85" t="s">
        <v>38</v>
      </c>
      <c r="D170" s="85" t="s">
        <v>83</v>
      </c>
      <c r="E170" s="109" t="s">
        <v>24</v>
      </c>
      <c r="F170" s="109" t="s">
        <v>104</v>
      </c>
      <c r="G170" s="109" t="s">
        <v>38</v>
      </c>
      <c r="H170" s="109" t="s">
        <v>218</v>
      </c>
      <c r="I170" s="85" t="s">
        <v>40</v>
      </c>
      <c r="J170" s="85" t="s">
        <v>26</v>
      </c>
      <c r="K170" s="86">
        <f t="shared" si="32"/>
        <v>0</v>
      </c>
      <c r="L170" s="86">
        <f t="shared" si="32"/>
        <v>0</v>
      </c>
      <c r="M170" s="86">
        <f t="shared" si="32"/>
        <v>0</v>
      </c>
    </row>
    <row r="171" spans="1:13" ht="17.25" thickBot="1">
      <c r="A171" s="140" t="s">
        <v>41</v>
      </c>
      <c r="B171" s="68" t="s">
        <v>290</v>
      </c>
      <c r="C171" s="85" t="s">
        <v>38</v>
      </c>
      <c r="D171" s="85" t="s">
        <v>83</v>
      </c>
      <c r="E171" s="109" t="s">
        <v>24</v>
      </c>
      <c r="F171" s="109" t="s">
        <v>104</v>
      </c>
      <c r="G171" s="109" t="s">
        <v>38</v>
      </c>
      <c r="H171" s="109" t="s">
        <v>218</v>
      </c>
      <c r="I171" s="85" t="s">
        <v>40</v>
      </c>
      <c r="J171" s="85" t="s">
        <v>42</v>
      </c>
      <c r="K171" s="86">
        <f t="shared" si="32"/>
        <v>0</v>
      </c>
      <c r="L171" s="86">
        <f t="shared" si="32"/>
        <v>0</v>
      </c>
      <c r="M171" s="86">
        <f t="shared" si="32"/>
        <v>0</v>
      </c>
    </row>
    <row r="172" spans="1:13" ht="17.25" thickBot="1">
      <c r="A172" s="140" t="s">
        <v>51</v>
      </c>
      <c r="B172" s="68" t="s">
        <v>290</v>
      </c>
      <c r="C172" s="85" t="s">
        <v>38</v>
      </c>
      <c r="D172" s="85" t="s">
        <v>83</v>
      </c>
      <c r="E172" s="109" t="s">
        <v>24</v>
      </c>
      <c r="F172" s="109" t="s">
        <v>104</v>
      </c>
      <c r="G172" s="109" t="s">
        <v>38</v>
      </c>
      <c r="H172" s="109" t="s">
        <v>218</v>
      </c>
      <c r="I172" s="85" t="s">
        <v>40</v>
      </c>
      <c r="J172" s="85" t="s">
        <v>52</v>
      </c>
      <c r="K172" s="71">
        <v>0</v>
      </c>
      <c r="L172" s="71">
        <v>0</v>
      </c>
      <c r="M172" s="71">
        <v>0</v>
      </c>
    </row>
    <row r="173" spans="1:13" ht="57" thickBot="1">
      <c r="A173" s="95" t="s">
        <v>220</v>
      </c>
      <c r="B173" s="68" t="s">
        <v>290</v>
      </c>
      <c r="C173" s="83" t="s">
        <v>38</v>
      </c>
      <c r="D173" s="83" t="s">
        <v>83</v>
      </c>
      <c r="E173" s="138" t="s">
        <v>24</v>
      </c>
      <c r="F173" s="138" t="s">
        <v>104</v>
      </c>
      <c r="G173" s="138" t="s">
        <v>38</v>
      </c>
      <c r="H173" s="138" t="s">
        <v>221</v>
      </c>
      <c r="I173" s="138" t="s">
        <v>26</v>
      </c>
      <c r="J173" s="138" t="s">
        <v>26</v>
      </c>
      <c r="K173" s="84">
        <f aca="true" t="shared" si="33" ref="K173:M175">K174</f>
        <v>0</v>
      </c>
      <c r="L173" s="84">
        <f t="shared" si="33"/>
        <v>0</v>
      </c>
      <c r="M173" s="84">
        <f t="shared" si="33"/>
        <v>0</v>
      </c>
    </row>
    <row r="174" spans="1:13" ht="50.25" thickBot="1">
      <c r="A174" s="139" t="s">
        <v>206</v>
      </c>
      <c r="B174" s="68" t="s">
        <v>290</v>
      </c>
      <c r="C174" s="85" t="s">
        <v>38</v>
      </c>
      <c r="D174" s="85" t="s">
        <v>83</v>
      </c>
      <c r="E174" s="138" t="s">
        <v>24</v>
      </c>
      <c r="F174" s="138" t="s">
        <v>104</v>
      </c>
      <c r="G174" s="138" t="s">
        <v>38</v>
      </c>
      <c r="H174" s="109" t="s">
        <v>221</v>
      </c>
      <c r="I174" s="85" t="s">
        <v>40</v>
      </c>
      <c r="J174" s="85" t="s">
        <v>26</v>
      </c>
      <c r="K174" s="86">
        <f t="shared" si="33"/>
        <v>0</v>
      </c>
      <c r="L174" s="86">
        <f t="shared" si="33"/>
        <v>0</v>
      </c>
      <c r="M174" s="86">
        <f t="shared" si="33"/>
        <v>0</v>
      </c>
    </row>
    <row r="175" spans="1:13" ht="38.25" thickBot="1">
      <c r="A175" s="140" t="s">
        <v>41</v>
      </c>
      <c r="B175" s="68" t="s">
        <v>290</v>
      </c>
      <c r="C175" s="85" t="s">
        <v>38</v>
      </c>
      <c r="D175" s="85" t="s">
        <v>83</v>
      </c>
      <c r="E175" s="138" t="s">
        <v>24</v>
      </c>
      <c r="F175" s="138" t="s">
        <v>104</v>
      </c>
      <c r="G175" s="138" t="s">
        <v>38</v>
      </c>
      <c r="H175" s="109" t="s">
        <v>221</v>
      </c>
      <c r="I175" s="85" t="s">
        <v>40</v>
      </c>
      <c r="J175" s="85" t="s">
        <v>42</v>
      </c>
      <c r="K175" s="86">
        <f t="shared" si="33"/>
        <v>0</v>
      </c>
      <c r="L175" s="86">
        <f t="shared" si="33"/>
        <v>0</v>
      </c>
      <c r="M175" s="86">
        <f t="shared" si="33"/>
        <v>0</v>
      </c>
    </row>
    <row r="176" spans="1:13" ht="38.25" thickBot="1">
      <c r="A176" s="140" t="s">
        <v>51</v>
      </c>
      <c r="B176" s="68" t="s">
        <v>290</v>
      </c>
      <c r="C176" s="85" t="s">
        <v>38</v>
      </c>
      <c r="D176" s="85" t="s">
        <v>83</v>
      </c>
      <c r="E176" s="138" t="s">
        <v>24</v>
      </c>
      <c r="F176" s="138" t="s">
        <v>104</v>
      </c>
      <c r="G176" s="138" t="s">
        <v>38</v>
      </c>
      <c r="H176" s="109" t="s">
        <v>221</v>
      </c>
      <c r="I176" s="85" t="s">
        <v>40</v>
      </c>
      <c r="J176" s="85" t="s">
        <v>52</v>
      </c>
      <c r="K176" s="71">
        <v>0</v>
      </c>
      <c r="L176" s="71">
        <v>0</v>
      </c>
      <c r="M176" s="71">
        <v>0</v>
      </c>
    </row>
    <row r="177" spans="1:13" ht="75.75" thickBot="1">
      <c r="A177" s="95" t="s">
        <v>96</v>
      </c>
      <c r="B177" s="68" t="s">
        <v>290</v>
      </c>
      <c r="C177" s="83" t="s">
        <v>38</v>
      </c>
      <c r="D177" s="83" t="s">
        <v>83</v>
      </c>
      <c r="E177" s="138" t="s">
        <v>24</v>
      </c>
      <c r="F177" s="138" t="s">
        <v>104</v>
      </c>
      <c r="G177" s="138" t="s">
        <v>38</v>
      </c>
      <c r="H177" s="138" t="s">
        <v>222</v>
      </c>
      <c r="I177" s="138" t="s">
        <v>26</v>
      </c>
      <c r="J177" s="138" t="s">
        <v>26</v>
      </c>
      <c r="K177" s="71">
        <f>L177</f>
        <v>0</v>
      </c>
      <c r="L177" s="84">
        <f aca="true" t="shared" si="34" ref="L177:M179">L178</f>
        <v>0</v>
      </c>
      <c r="M177" s="84">
        <f t="shared" si="34"/>
        <v>0</v>
      </c>
    </row>
    <row r="178" spans="1:13" ht="50.25" thickBot="1">
      <c r="A178" s="139" t="s">
        <v>206</v>
      </c>
      <c r="B178" s="68" t="s">
        <v>290</v>
      </c>
      <c r="C178" s="85" t="s">
        <v>38</v>
      </c>
      <c r="D178" s="85" t="s">
        <v>83</v>
      </c>
      <c r="E178" s="138" t="s">
        <v>24</v>
      </c>
      <c r="F178" s="138" t="s">
        <v>104</v>
      </c>
      <c r="G178" s="138" t="s">
        <v>38</v>
      </c>
      <c r="H178" s="109" t="s">
        <v>222</v>
      </c>
      <c r="I178" s="85" t="s">
        <v>40</v>
      </c>
      <c r="J178" s="85" t="s">
        <v>26</v>
      </c>
      <c r="K178" s="71">
        <f>L178</f>
        <v>0</v>
      </c>
      <c r="L178" s="86">
        <f t="shared" si="34"/>
        <v>0</v>
      </c>
      <c r="M178" s="86">
        <f t="shared" si="34"/>
        <v>0</v>
      </c>
    </row>
    <row r="179" spans="1:13" ht="38.25" thickBot="1">
      <c r="A179" s="140" t="s">
        <v>41</v>
      </c>
      <c r="B179" s="68" t="s">
        <v>290</v>
      </c>
      <c r="C179" s="85" t="s">
        <v>38</v>
      </c>
      <c r="D179" s="85" t="s">
        <v>83</v>
      </c>
      <c r="E179" s="138" t="s">
        <v>24</v>
      </c>
      <c r="F179" s="138" t="s">
        <v>104</v>
      </c>
      <c r="G179" s="138" t="s">
        <v>38</v>
      </c>
      <c r="H179" s="109" t="s">
        <v>222</v>
      </c>
      <c r="I179" s="85" t="s">
        <v>40</v>
      </c>
      <c r="J179" s="85" t="s">
        <v>42</v>
      </c>
      <c r="K179" s="71">
        <f>L179</f>
        <v>0</v>
      </c>
      <c r="L179" s="86">
        <f t="shared" si="34"/>
        <v>0</v>
      </c>
      <c r="M179" s="86">
        <f t="shared" si="34"/>
        <v>0</v>
      </c>
    </row>
    <row r="180" spans="1:13" ht="38.25" thickBot="1">
      <c r="A180" s="140" t="s">
        <v>51</v>
      </c>
      <c r="B180" s="68" t="s">
        <v>290</v>
      </c>
      <c r="C180" s="85" t="s">
        <v>38</v>
      </c>
      <c r="D180" s="85" t="s">
        <v>83</v>
      </c>
      <c r="E180" s="138" t="s">
        <v>24</v>
      </c>
      <c r="F180" s="138" t="s">
        <v>104</v>
      </c>
      <c r="G180" s="138" t="s">
        <v>38</v>
      </c>
      <c r="H180" s="109" t="s">
        <v>222</v>
      </c>
      <c r="I180" s="85" t="s">
        <v>40</v>
      </c>
      <c r="J180" s="85" t="s">
        <v>52</v>
      </c>
      <c r="K180" s="71">
        <v>0</v>
      </c>
      <c r="L180" s="71">
        <v>0</v>
      </c>
      <c r="M180" s="71">
        <v>0</v>
      </c>
    </row>
    <row r="181" spans="1:13" ht="38.25" thickBot="1">
      <c r="A181" s="95" t="s">
        <v>85</v>
      </c>
      <c r="B181" s="68" t="s">
        <v>290</v>
      </c>
      <c r="C181" s="83" t="s">
        <v>38</v>
      </c>
      <c r="D181" s="83" t="s">
        <v>86</v>
      </c>
      <c r="E181" s="138" t="s">
        <v>25</v>
      </c>
      <c r="F181" s="138" t="s">
        <v>104</v>
      </c>
      <c r="G181" s="138" t="s">
        <v>25</v>
      </c>
      <c r="H181" s="83" t="s">
        <v>98</v>
      </c>
      <c r="I181" s="83" t="s">
        <v>26</v>
      </c>
      <c r="J181" s="83" t="s">
        <v>26</v>
      </c>
      <c r="K181" s="84">
        <f>K182</f>
        <v>28.198999999999998</v>
      </c>
      <c r="L181" s="84">
        <f>L182</f>
        <v>384.29900000000004</v>
      </c>
      <c r="M181" s="84">
        <f>M182</f>
        <v>28.198999999999998</v>
      </c>
    </row>
    <row r="182" spans="1:13" ht="48.75" thickBot="1">
      <c r="A182" s="96" t="s">
        <v>452</v>
      </c>
      <c r="B182" s="68" t="s">
        <v>290</v>
      </c>
      <c r="C182" s="83" t="s">
        <v>38</v>
      </c>
      <c r="D182" s="83" t="s">
        <v>86</v>
      </c>
      <c r="E182" s="138" t="s">
        <v>24</v>
      </c>
      <c r="F182" s="138" t="s">
        <v>104</v>
      </c>
      <c r="G182" s="138" t="s">
        <v>25</v>
      </c>
      <c r="H182" s="83" t="s">
        <v>98</v>
      </c>
      <c r="I182" s="83" t="s">
        <v>26</v>
      </c>
      <c r="J182" s="83" t="s">
        <v>26</v>
      </c>
      <c r="K182" s="84">
        <f>K183+K213</f>
        <v>28.198999999999998</v>
      </c>
      <c r="L182" s="84">
        <f>L183+L213+L212</f>
        <v>384.29900000000004</v>
      </c>
      <c r="M182" s="84">
        <f>M183+M213</f>
        <v>28.198999999999998</v>
      </c>
    </row>
    <row r="183" spans="1:13" ht="48.75" thickBot="1">
      <c r="A183" s="96" t="s">
        <v>223</v>
      </c>
      <c r="B183" s="68" t="s">
        <v>290</v>
      </c>
      <c r="C183" s="85" t="s">
        <v>38</v>
      </c>
      <c r="D183" s="85" t="s">
        <v>86</v>
      </c>
      <c r="E183" s="146" t="s">
        <v>24</v>
      </c>
      <c r="F183" s="146" t="s">
        <v>104</v>
      </c>
      <c r="G183" s="146" t="s">
        <v>88</v>
      </c>
      <c r="H183" s="85" t="s">
        <v>98</v>
      </c>
      <c r="I183" s="85" t="s">
        <v>26</v>
      </c>
      <c r="J183" s="85" t="s">
        <v>26</v>
      </c>
      <c r="K183" s="86">
        <f>K184+K188+K192+K196+K200+K204+K208</f>
        <v>20</v>
      </c>
      <c r="L183" s="86">
        <f>L184+L188+L192+L196+L200+L204+L208</f>
        <v>24</v>
      </c>
      <c r="M183" s="86">
        <f>M184+M188+M192+M196+M200+M204+M208</f>
        <v>20</v>
      </c>
    </row>
    <row r="184" spans="1:13" ht="38.25" thickBot="1">
      <c r="A184" s="144" t="s">
        <v>84</v>
      </c>
      <c r="B184" s="68" t="s">
        <v>290</v>
      </c>
      <c r="C184" s="83" t="s">
        <v>38</v>
      </c>
      <c r="D184" s="83" t="s">
        <v>86</v>
      </c>
      <c r="E184" s="138" t="s">
        <v>24</v>
      </c>
      <c r="F184" s="138" t="s">
        <v>104</v>
      </c>
      <c r="G184" s="138" t="s">
        <v>88</v>
      </c>
      <c r="H184" s="83" t="s">
        <v>115</v>
      </c>
      <c r="I184" s="83" t="s">
        <v>26</v>
      </c>
      <c r="J184" s="83" t="s">
        <v>26</v>
      </c>
      <c r="K184" s="71">
        <f>L184</f>
        <v>0</v>
      </c>
      <c r="L184" s="84">
        <f aca="true" t="shared" si="35" ref="L184:M186">L185</f>
        <v>0</v>
      </c>
      <c r="M184" s="84">
        <f t="shared" si="35"/>
        <v>0</v>
      </c>
    </row>
    <row r="185" spans="1:13" ht="50.25" thickBot="1">
      <c r="A185" s="145" t="s">
        <v>206</v>
      </c>
      <c r="B185" s="68" t="s">
        <v>290</v>
      </c>
      <c r="C185" s="85" t="s">
        <v>38</v>
      </c>
      <c r="D185" s="85" t="s">
        <v>86</v>
      </c>
      <c r="E185" s="146" t="s">
        <v>24</v>
      </c>
      <c r="F185" s="146" t="s">
        <v>104</v>
      </c>
      <c r="G185" s="146" t="s">
        <v>88</v>
      </c>
      <c r="H185" s="85" t="s">
        <v>115</v>
      </c>
      <c r="I185" s="83" t="s">
        <v>40</v>
      </c>
      <c r="J185" s="83" t="s">
        <v>26</v>
      </c>
      <c r="K185" s="71">
        <f>L185</f>
        <v>0</v>
      </c>
      <c r="L185" s="84">
        <f t="shared" si="35"/>
        <v>0</v>
      </c>
      <c r="M185" s="84">
        <f t="shared" si="35"/>
        <v>0</v>
      </c>
    </row>
    <row r="186" spans="1:13" ht="19.5" thickBot="1">
      <c r="A186" s="147" t="s">
        <v>41</v>
      </c>
      <c r="B186" s="68" t="s">
        <v>290</v>
      </c>
      <c r="C186" s="85" t="s">
        <v>38</v>
      </c>
      <c r="D186" s="85" t="s">
        <v>86</v>
      </c>
      <c r="E186" s="146" t="s">
        <v>24</v>
      </c>
      <c r="F186" s="146" t="s">
        <v>104</v>
      </c>
      <c r="G186" s="146" t="s">
        <v>88</v>
      </c>
      <c r="H186" s="85" t="s">
        <v>115</v>
      </c>
      <c r="I186" s="85" t="s">
        <v>40</v>
      </c>
      <c r="J186" s="85" t="s">
        <v>42</v>
      </c>
      <c r="K186" s="71">
        <f>L186</f>
        <v>0</v>
      </c>
      <c r="L186" s="43">
        <f t="shared" si="35"/>
        <v>0</v>
      </c>
      <c r="M186" s="43">
        <f t="shared" si="35"/>
        <v>0</v>
      </c>
    </row>
    <row r="187" spans="1:13" ht="19.5" thickBot="1">
      <c r="A187" s="140" t="s">
        <v>51</v>
      </c>
      <c r="B187" s="68" t="s">
        <v>290</v>
      </c>
      <c r="C187" s="85" t="s">
        <v>38</v>
      </c>
      <c r="D187" s="85" t="s">
        <v>86</v>
      </c>
      <c r="E187" s="146" t="s">
        <v>24</v>
      </c>
      <c r="F187" s="146" t="s">
        <v>104</v>
      </c>
      <c r="G187" s="146" t="s">
        <v>88</v>
      </c>
      <c r="H187" s="85" t="s">
        <v>115</v>
      </c>
      <c r="I187" s="85" t="s">
        <v>40</v>
      </c>
      <c r="J187" s="85" t="s">
        <v>52</v>
      </c>
      <c r="K187" s="71">
        <v>0</v>
      </c>
      <c r="L187" s="71">
        <v>0</v>
      </c>
      <c r="M187" s="71">
        <v>0</v>
      </c>
    </row>
    <row r="188" spans="1:13" ht="94.5" thickBot="1">
      <c r="A188" s="277" t="s">
        <v>224</v>
      </c>
      <c r="B188" s="68" t="s">
        <v>290</v>
      </c>
      <c r="C188" s="83" t="s">
        <v>38</v>
      </c>
      <c r="D188" s="83" t="s">
        <v>86</v>
      </c>
      <c r="E188" s="138" t="s">
        <v>24</v>
      </c>
      <c r="F188" s="138" t="s">
        <v>104</v>
      </c>
      <c r="G188" s="138" t="s">
        <v>88</v>
      </c>
      <c r="H188" s="83" t="s">
        <v>225</v>
      </c>
      <c r="I188" s="83" t="s">
        <v>26</v>
      </c>
      <c r="J188" s="83" t="s">
        <v>26</v>
      </c>
      <c r="K188" s="84">
        <f>K190</f>
        <v>0</v>
      </c>
      <c r="L188" s="84">
        <f>L190</f>
        <v>4</v>
      </c>
      <c r="M188" s="84">
        <f>M190</f>
        <v>0</v>
      </c>
    </row>
    <row r="189" spans="1:13" ht="50.25" thickBot="1">
      <c r="A189" s="145" t="s">
        <v>206</v>
      </c>
      <c r="B189" s="68" t="s">
        <v>290</v>
      </c>
      <c r="C189" s="83" t="s">
        <v>38</v>
      </c>
      <c r="D189" s="83" t="s">
        <v>86</v>
      </c>
      <c r="E189" s="138" t="s">
        <v>24</v>
      </c>
      <c r="F189" s="138" t="s">
        <v>104</v>
      </c>
      <c r="G189" s="138" t="s">
        <v>88</v>
      </c>
      <c r="H189" s="83" t="s">
        <v>225</v>
      </c>
      <c r="I189" s="83" t="s">
        <v>40</v>
      </c>
      <c r="J189" s="83" t="s">
        <v>26</v>
      </c>
      <c r="K189" s="84">
        <f aca="true" t="shared" si="36" ref="K189:M190">K190</f>
        <v>0</v>
      </c>
      <c r="L189" s="84">
        <f t="shared" si="36"/>
        <v>4</v>
      </c>
      <c r="M189" s="84">
        <f t="shared" si="36"/>
        <v>0</v>
      </c>
    </row>
    <row r="190" spans="1:13" ht="19.5" thickBot="1">
      <c r="A190" s="147" t="s">
        <v>41</v>
      </c>
      <c r="B190" s="68" t="s">
        <v>290</v>
      </c>
      <c r="C190" s="85" t="s">
        <v>38</v>
      </c>
      <c r="D190" s="85" t="s">
        <v>86</v>
      </c>
      <c r="E190" s="146" t="s">
        <v>24</v>
      </c>
      <c r="F190" s="146" t="s">
        <v>104</v>
      </c>
      <c r="G190" s="146" t="s">
        <v>88</v>
      </c>
      <c r="H190" s="85" t="s">
        <v>225</v>
      </c>
      <c r="I190" s="85" t="s">
        <v>40</v>
      </c>
      <c r="J190" s="85" t="s">
        <v>42</v>
      </c>
      <c r="K190" s="43">
        <f t="shared" si="36"/>
        <v>0</v>
      </c>
      <c r="L190" s="43">
        <f t="shared" si="36"/>
        <v>4</v>
      </c>
      <c r="M190" s="43">
        <f t="shared" si="36"/>
        <v>0</v>
      </c>
    </row>
    <row r="191" spans="1:13" ht="19.5" thickBot="1">
      <c r="A191" s="140" t="s">
        <v>51</v>
      </c>
      <c r="B191" s="68" t="s">
        <v>290</v>
      </c>
      <c r="C191" s="85" t="s">
        <v>38</v>
      </c>
      <c r="D191" s="85" t="s">
        <v>86</v>
      </c>
      <c r="E191" s="146" t="s">
        <v>24</v>
      </c>
      <c r="F191" s="146" t="s">
        <v>104</v>
      </c>
      <c r="G191" s="146" t="s">
        <v>88</v>
      </c>
      <c r="H191" s="85" t="s">
        <v>225</v>
      </c>
      <c r="I191" s="85" t="s">
        <v>40</v>
      </c>
      <c r="J191" s="85" t="s">
        <v>52</v>
      </c>
      <c r="K191" s="71">
        <v>0</v>
      </c>
      <c r="L191" s="71">
        <v>4</v>
      </c>
      <c r="M191" s="71">
        <v>0</v>
      </c>
    </row>
    <row r="192" spans="1:13" ht="57" thickBot="1">
      <c r="A192" s="95" t="s">
        <v>226</v>
      </c>
      <c r="B192" s="68" t="s">
        <v>290</v>
      </c>
      <c r="C192" s="83" t="s">
        <v>38</v>
      </c>
      <c r="D192" s="83" t="s">
        <v>86</v>
      </c>
      <c r="E192" s="138" t="s">
        <v>24</v>
      </c>
      <c r="F192" s="138" t="s">
        <v>104</v>
      </c>
      <c r="G192" s="138" t="s">
        <v>88</v>
      </c>
      <c r="H192" s="83" t="s">
        <v>227</v>
      </c>
      <c r="I192" s="83" t="s">
        <v>26</v>
      </c>
      <c r="J192" s="83" t="s">
        <v>26</v>
      </c>
      <c r="K192" s="84">
        <f aca="true" t="shared" si="37" ref="K192:M194">K193</f>
        <v>0</v>
      </c>
      <c r="L192" s="84">
        <f t="shared" si="37"/>
        <v>0</v>
      </c>
      <c r="M192" s="84">
        <f t="shared" si="37"/>
        <v>0</v>
      </c>
    </row>
    <row r="193" spans="1:13" ht="50.25" thickBot="1">
      <c r="A193" s="145" t="s">
        <v>206</v>
      </c>
      <c r="B193" s="68" t="s">
        <v>290</v>
      </c>
      <c r="C193" s="83" t="s">
        <v>38</v>
      </c>
      <c r="D193" s="83" t="s">
        <v>86</v>
      </c>
      <c r="E193" s="138" t="s">
        <v>24</v>
      </c>
      <c r="F193" s="138" t="s">
        <v>104</v>
      </c>
      <c r="G193" s="138" t="s">
        <v>88</v>
      </c>
      <c r="H193" s="83" t="s">
        <v>227</v>
      </c>
      <c r="I193" s="83" t="s">
        <v>40</v>
      </c>
      <c r="J193" s="83" t="s">
        <v>26</v>
      </c>
      <c r="K193" s="84">
        <f t="shared" si="37"/>
        <v>0</v>
      </c>
      <c r="L193" s="84">
        <f t="shared" si="37"/>
        <v>0</v>
      </c>
      <c r="M193" s="84">
        <f t="shared" si="37"/>
        <v>0</v>
      </c>
    </row>
    <row r="194" spans="1:13" ht="19.5" thickBot="1">
      <c r="A194" s="147" t="s">
        <v>41</v>
      </c>
      <c r="B194" s="68" t="s">
        <v>290</v>
      </c>
      <c r="C194" s="85" t="s">
        <v>38</v>
      </c>
      <c r="D194" s="85" t="s">
        <v>86</v>
      </c>
      <c r="E194" s="146" t="s">
        <v>24</v>
      </c>
      <c r="F194" s="146" t="s">
        <v>104</v>
      </c>
      <c r="G194" s="146" t="s">
        <v>88</v>
      </c>
      <c r="H194" s="85" t="s">
        <v>227</v>
      </c>
      <c r="I194" s="85" t="s">
        <v>40</v>
      </c>
      <c r="J194" s="85" t="s">
        <v>42</v>
      </c>
      <c r="K194" s="43">
        <f t="shared" si="37"/>
        <v>0</v>
      </c>
      <c r="L194" s="43">
        <f t="shared" si="37"/>
        <v>0</v>
      </c>
      <c r="M194" s="43">
        <f t="shared" si="37"/>
        <v>0</v>
      </c>
    </row>
    <row r="195" spans="1:13" s="20" customFormat="1" ht="19.5" thickBot="1">
      <c r="A195" s="140" t="s">
        <v>51</v>
      </c>
      <c r="B195" s="68" t="s">
        <v>290</v>
      </c>
      <c r="C195" s="85" t="s">
        <v>38</v>
      </c>
      <c r="D195" s="85" t="s">
        <v>86</v>
      </c>
      <c r="E195" s="146" t="s">
        <v>24</v>
      </c>
      <c r="F195" s="146" t="s">
        <v>104</v>
      </c>
      <c r="G195" s="146" t="s">
        <v>88</v>
      </c>
      <c r="H195" s="85" t="s">
        <v>227</v>
      </c>
      <c r="I195" s="85" t="s">
        <v>40</v>
      </c>
      <c r="J195" s="85" t="s">
        <v>52</v>
      </c>
      <c r="K195" s="71">
        <v>0</v>
      </c>
      <c r="L195" s="71">
        <v>0</v>
      </c>
      <c r="M195" s="71">
        <v>0</v>
      </c>
    </row>
    <row r="196" spans="1:13" ht="38.25" thickBot="1">
      <c r="A196" s="95" t="s">
        <v>228</v>
      </c>
      <c r="B196" s="68" t="s">
        <v>290</v>
      </c>
      <c r="C196" s="83" t="s">
        <v>38</v>
      </c>
      <c r="D196" s="83" t="s">
        <v>86</v>
      </c>
      <c r="E196" s="138" t="s">
        <v>24</v>
      </c>
      <c r="F196" s="138" t="s">
        <v>104</v>
      </c>
      <c r="G196" s="138" t="s">
        <v>88</v>
      </c>
      <c r="H196" s="83" t="s">
        <v>229</v>
      </c>
      <c r="I196" s="83" t="s">
        <v>26</v>
      </c>
      <c r="J196" s="83" t="s">
        <v>26</v>
      </c>
      <c r="K196" s="84">
        <f aca="true" t="shared" si="38" ref="K196:M198">K197</f>
        <v>0</v>
      </c>
      <c r="L196" s="84">
        <f t="shared" si="38"/>
        <v>0</v>
      </c>
      <c r="M196" s="84">
        <f>M197</f>
        <v>0</v>
      </c>
    </row>
    <row r="197" spans="1:13" ht="50.25" thickBot="1">
      <c r="A197" s="145" t="s">
        <v>206</v>
      </c>
      <c r="B197" s="68" t="s">
        <v>290</v>
      </c>
      <c r="C197" s="85" t="s">
        <v>38</v>
      </c>
      <c r="D197" s="85" t="s">
        <v>86</v>
      </c>
      <c r="E197" s="146" t="s">
        <v>24</v>
      </c>
      <c r="F197" s="146" t="s">
        <v>104</v>
      </c>
      <c r="G197" s="146" t="s">
        <v>88</v>
      </c>
      <c r="H197" s="85" t="s">
        <v>229</v>
      </c>
      <c r="I197" s="83" t="s">
        <v>40</v>
      </c>
      <c r="J197" s="83" t="s">
        <v>26</v>
      </c>
      <c r="K197" s="84">
        <f t="shared" si="38"/>
        <v>0</v>
      </c>
      <c r="L197" s="84">
        <f t="shared" si="38"/>
        <v>0</v>
      </c>
      <c r="M197" s="84">
        <f t="shared" si="38"/>
        <v>0</v>
      </c>
    </row>
    <row r="198" spans="1:13" ht="19.5" thickBot="1">
      <c r="A198" s="147" t="s">
        <v>41</v>
      </c>
      <c r="B198" s="68" t="s">
        <v>290</v>
      </c>
      <c r="C198" s="85" t="s">
        <v>38</v>
      </c>
      <c r="D198" s="85" t="s">
        <v>86</v>
      </c>
      <c r="E198" s="146" t="s">
        <v>24</v>
      </c>
      <c r="F198" s="146" t="s">
        <v>104</v>
      </c>
      <c r="G198" s="146" t="s">
        <v>88</v>
      </c>
      <c r="H198" s="85" t="s">
        <v>229</v>
      </c>
      <c r="I198" s="85" t="s">
        <v>40</v>
      </c>
      <c r="J198" s="85" t="s">
        <v>42</v>
      </c>
      <c r="K198" s="43">
        <f t="shared" si="38"/>
        <v>0</v>
      </c>
      <c r="L198" s="43">
        <f t="shared" si="38"/>
        <v>0</v>
      </c>
      <c r="M198" s="43">
        <f t="shared" si="38"/>
        <v>0</v>
      </c>
    </row>
    <row r="199" spans="1:13" ht="19.5" thickBot="1">
      <c r="A199" s="140" t="s">
        <v>51</v>
      </c>
      <c r="B199" s="68" t="s">
        <v>290</v>
      </c>
      <c r="C199" s="85" t="s">
        <v>38</v>
      </c>
      <c r="D199" s="85" t="s">
        <v>86</v>
      </c>
      <c r="E199" s="146" t="s">
        <v>24</v>
      </c>
      <c r="F199" s="146" t="s">
        <v>104</v>
      </c>
      <c r="G199" s="146" t="s">
        <v>88</v>
      </c>
      <c r="H199" s="85" t="s">
        <v>229</v>
      </c>
      <c r="I199" s="85" t="s">
        <v>40</v>
      </c>
      <c r="J199" s="85" t="s">
        <v>52</v>
      </c>
      <c r="K199" s="71">
        <v>0</v>
      </c>
      <c r="L199" s="71">
        <v>0</v>
      </c>
      <c r="M199" s="71">
        <v>0</v>
      </c>
    </row>
    <row r="200" spans="1:13" s="20" customFormat="1" ht="57" thickBot="1">
      <c r="A200" s="95" t="s">
        <v>230</v>
      </c>
      <c r="B200" s="68" t="s">
        <v>290</v>
      </c>
      <c r="C200" s="83" t="s">
        <v>38</v>
      </c>
      <c r="D200" s="83" t="s">
        <v>86</v>
      </c>
      <c r="E200" s="138" t="s">
        <v>24</v>
      </c>
      <c r="F200" s="138" t="s">
        <v>104</v>
      </c>
      <c r="G200" s="138" t="s">
        <v>88</v>
      </c>
      <c r="H200" s="83" t="s">
        <v>231</v>
      </c>
      <c r="I200" s="83" t="s">
        <v>26</v>
      </c>
      <c r="J200" s="83" t="s">
        <v>26</v>
      </c>
      <c r="K200" s="71">
        <f aca="true" t="shared" si="39" ref="K200:L202">L200</f>
        <v>0</v>
      </c>
      <c r="L200" s="71">
        <f t="shared" si="39"/>
        <v>0</v>
      </c>
      <c r="M200" s="71">
        <f>N198</f>
        <v>0</v>
      </c>
    </row>
    <row r="201" spans="1:13" ht="50.25" thickBot="1">
      <c r="A201" s="145" t="s">
        <v>206</v>
      </c>
      <c r="B201" s="68" t="s">
        <v>290</v>
      </c>
      <c r="C201" s="85" t="s">
        <v>38</v>
      </c>
      <c r="D201" s="85" t="s">
        <v>86</v>
      </c>
      <c r="E201" s="146" t="s">
        <v>24</v>
      </c>
      <c r="F201" s="146" t="s">
        <v>104</v>
      </c>
      <c r="G201" s="146" t="s">
        <v>88</v>
      </c>
      <c r="H201" s="85" t="s">
        <v>231</v>
      </c>
      <c r="I201" s="85" t="s">
        <v>40</v>
      </c>
      <c r="J201" s="85" t="s">
        <v>26</v>
      </c>
      <c r="K201" s="71">
        <f t="shared" si="39"/>
        <v>0</v>
      </c>
      <c r="L201" s="71">
        <f t="shared" si="39"/>
        <v>0</v>
      </c>
      <c r="M201" s="71">
        <f>N199</f>
        <v>0</v>
      </c>
    </row>
    <row r="202" spans="1:13" s="8" customFormat="1" ht="19.5" thickBot="1">
      <c r="A202" s="147" t="s">
        <v>41</v>
      </c>
      <c r="B202" s="68" t="s">
        <v>290</v>
      </c>
      <c r="C202" s="85" t="s">
        <v>38</v>
      </c>
      <c r="D202" s="85" t="s">
        <v>86</v>
      </c>
      <c r="E202" s="146" t="s">
        <v>24</v>
      </c>
      <c r="F202" s="146" t="s">
        <v>104</v>
      </c>
      <c r="G202" s="146" t="s">
        <v>88</v>
      </c>
      <c r="H202" s="85" t="s">
        <v>231</v>
      </c>
      <c r="I202" s="85" t="s">
        <v>40</v>
      </c>
      <c r="J202" s="85" t="s">
        <v>42</v>
      </c>
      <c r="K202" s="71">
        <f t="shared" si="39"/>
        <v>0</v>
      </c>
      <c r="L202" s="71">
        <f t="shared" si="39"/>
        <v>0</v>
      </c>
      <c r="M202" s="71">
        <f>N200</f>
        <v>0</v>
      </c>
    </row>
    <row r="203" spans="1:13" s="19" customFormat="1" ht="19.5" thickBot="1">
      <c r="A203" s="140" t="s">
        <v>51</v>
      </c>
      <c r="B203" s="68" t="s">
        <v>290</v>
      </c>
      <c r="C203" s="85" t="s">
        <v>38</v>
      </c>
      <c r="D203" s="85" t="s">
        <v>86</v>
      </c>
      <c r="E203" s="146" t="s">
        <v>24</v>
      </c>
      <c r="F203" s="146" t="s">
        <v>104</v>
      </c>
      <c r="G203" s="146" t="s">
        <v>88</v>
      </c>
      <c r="H203" s="85" t="s">
        <v>231</v>
      </c>
      <c r="I203" s="85" t="s">
        <v>40</v>
      </c>
      <c r="J203" s="85" t="s">
        <v>52</v>
      </c>
      <c r="K203" s="71">
        <v>0</v>
      </c>
      <c r="L203" s="71">
        <v>0</v>
      </c>
      <c r="M203" s="71">
        <v>0</v>
      </c>
    </row>
    <row r="204" spans="1:13" s="8" customFormat="1" ht="38.25" thickBot="1">
      <c r="A204" s="95" t="s">
        <v>232</v>
      </c>
      <c r="B204" s="68" t="s">
        <v>290</v>
      </c>
      <c r="C204" s="83" t="s">
        <v>38</v>
      </c>
      <c r="D204" s="83" t="s">
        <v>86</v>
      </c>
      <c r="E204" s="138" t="s">
        <v>24</v>
      </c>
      <c r="F204" s="138" t="s">
        <v>104</v>
      </c>
      <c r="G204" s="138" t="s">
        <v>88</v>
      </c>
      <c r="H204" s="83" t="s">
        <v>233</v>
      </c>
      <c r="I204" s="83" t="s">
        <v>26</v>
      </c>
      <c r="J204" s="83" t="s">
        <v>26</v>
      </c>
      <c r="K204" s="84">
        <f>K206</f>
        <v>20</v>
      </c>
      <c r="L204" s="84">
        <f>L206</f>
        <v>20</v>
      </c>
      <c r="M204" s="84">
        <f>M206</f>
        <v>20</v>
      </c>
    </row>
    <row r="205" spans="1:13" s="8" customFormat="1" ht="33.75" thickBot="1">
      <c r="A205" s="145" t="s">
        <v>219</v>
      </c>
      <c r="B205" s="68" t="s">
        <v>290</v>
      </c>
      <c r="C205" s="85" t="s">
        <v>38</v>
      </c>
      <c r="D205" s="85" t="s">
        <v>86</v>
      </c>
      <c r="E205" s="146" t="s">
        <v>24</v>
      </c>
      <c r="F205" s="146" t="s">
        <v>104</v>
      </c>
      <c r="G205" s="146" t="s">
        <v>88</v>
      </c>
      <c r="H205" s="85" t="s">
        <v>233</v>
      </c>
      <c r="I205" s="85" t="s">
        <v>40</v>
      </c>
      <c r="J205" s="85" t="s">
        <v>26</v>
      </c>
      <c r="K205" s="84">
        <f aca="true" t="shared" si="40" ref="K205:M206">K206</f>
        <v>20</v>
      </c>
      <c r="L205" s="84">
        <f t="shared" si="40"/>
        <v>20</v>
      </c>
      <c r="M205" s="84">
        <f t="shared" si="40"/>
        <v>20</v>
      </c>
    </row>
    <row r="206" spans="1:13" s="8" customFormat="1" ht="19.5" thickBot="1">
      <c r="A206" s="147" t="s">
        <v>41</v>
      </c>
      <c r="B206" s="68" t="s">
        <v>290</v>
      </c>
      <c r="C206" s="85" t="s">
        <v>38</v>
      </c>
      <c r="D206" s="85" t="s">
        <v>86</v>
      </c>
      <c r="E206" s="146" t="s">
        <v>24</v>
      </c>
      <c r="F206" s="146" t="s">
        <v>104</v>
      </c>
      <c r="G206" s="146" t="s">
        <v>88</v>
      </c>
      <c r="H206" s="85" t="s">
        <v>233</v>
      </c>
      <c r="I206" s="85" t="s">
        <v>40</v>
      </c>
      <c r="J206" s="85" t="s">
        <v>42</v>
      </c>
      <c r="K206" s="43">
        <f t="shared" si="40"/>
        <v>20</v>
      </c>
      <c r="L206" s="43">
        <f t="shared" si="40"/>
        <v>20</v>
      </c>
      <c r="M206" s="43">
        <f t="shared" si="40"/>
        <v>20</v>
      </c>
    </row>
    <row r="207" spans="1:13" s="8" customFormat="1" ht="19.5" thickBot="1">
      <c r="A207" s="140" t="s">
        <v>51</v>
      </c>
      <c r="B207" s="68" t="s">
        <v>290</v>
      </c>
      <c r="C207" s="85" t="s">
        <v>38</v>
      </c>
      <c r="D207" s="85" t="s">
        <v>86</v>
      </c>
      <c r="E207" s="146" t="s">
        <v>24</v>
      </c>
      <c r="F207" s="146" t="s">
        <v>104</v>
      </c>
      <c r="G207" s="146" t="s">
        <v>88</v>
      </c>
      <c r="H207" s="85" t="s">
        <v>233</v>
      </c>
      <c r="I207" s="85" t="s">
        <v>40</v>
      </c>
      <c r="J207" s="85" t="s">
        <v>52</v>
      </c>
      <c r="K207" s="71">
        <v>20</v>
      </c>
      <c r="L207" s="71">
        <v>20</v>
      </c>
      <c r="M207" s="71">
        <v>20</v>
      </c>
    </row>
    <row r="208" spans="1:13" s="19" customFormat="1" ht="57" thickBot="1">
      <c r="A208" s="95" t="s">
        <v>180</v>
      </c>
      <c r="B208" s="68" t="s">
        <v>290</v>
      </c>
      <c r="C208" s="83" t="s">
        <v>38</v>
      </c>
      <c r="D208" s="83" t="s">
        <v>86</v>
      </c>
      <c r="E208" s="138" t="s">
        <v>24</v>
      </c>
      <c r="F208" s="138" t="s">
        <v>104</v>
      </c>
      <c r="G208" s="138" t="s">
        <v>88</v>
      </c>
      <c r="H208" s="83" t="s">
        <v>181</v>
      </c>
      <c r="I208" s="83" t="s">
        <v>26</v>
      </c>
      <c r="J208" s="83" t="s">
        <v>26</v>
      </c>
      <c r="K208" s="84">
        <f aca="true" t="shared" si="41" ref="K208:M210">K209</f>
        <v>0</v>
      </c>
      <c r="L208" s="84">
        <f t="shared" si="41"/>
        <v>0</v>
      </c>
      <c r="M208" s="84">
        <f t="shared" si="41"/>
        <v>0</v>
      </c>
    </row>
    <row r="209" spans="1:13" s="8" customFormat="1" ht="50.25" thickBot="1">
      <c r="A209" s="145" t="s">
        <v>206</v>
      </c>
      <c r="B209" s="68" t="s">
        <v>290</v>
      </c>
      <c r="C209" s="85" t="s">
        <v>38</v>
      </c>
      <c r="D209" s="85" t="s">
        <v>86</v>
      </c>
      <c r="E209" s="146" t="s">
        <v>24</v>
      </c>
      <c r="F209" s="146" t="s">
        <v>104</v>
      </c>
      <c r="G209" s="146" t="s">
        <v>88</v>
      </c>
      <c r="H209" s="85" t="s">
        <v>181</v>
      </c>
      <c r="I209" s="85" t="s">
        <v>40</v>
      </c>
      <c r="J209" s="85" t="s">
        <v>26</v>
      </c>
      <c r="K209" s="84">
        <f t="shared" si="41"/>
        <v>0</v>
      </c>
      <c r="L209" s="84">
        <f t="shared" si="41"/>
        <v>0</v>
      </c>
      <c r="M209" s="84">
        <f t="shared" si="41"/>
        <v>0</v>
      </c>
    </row>
    <row r="210" spans="1:13" s="8" customFormat="1" ht="19.5" thickBot="1">
      <c r="A210" s="147" t="s">
        <v>41</v>
      </c>
      <c r="B210" s="68" t="s">
        <v>290</v>
      </c>
      <c r="C210" s="85" t="s">
        <v>38</v>
      </c>
      <c r="D210" s="85" t="s">
        <v>86</v>
      </c>
      <c r="E210" s="146" t="s">
        <v>24</v>
      </c>
      <c r="F210" s="146" t="s">
        <v>104</v>
      </c>
      <c r="G210" s="146" t="s">
        <v>88</v>
      </c>
      <c r="H210" s="85" t="s">
        <v>181</v>
      </c>
      <c r="I210" s="85" t="s">
        <v>40</v>
      </c>
      <c r="J210" s="85" t="s">
        <v>42</v>
      </c>
      <c r="K210" s="43">
        <f t="shared" si="41"/>
        <v>0</v>
      </c>
      <c r="L210" s="43">
        <f t="shared" si="41"/>
        <v>0</v>
      </c>
      <c r="M210" s="43">
        <f t="shared" si="41"/>
        <v>0</v>
      </c>
    </row>
    <row r="211" spans="1:13" s="8" customFormat="1" ht="19.5" thickBot="1">
      <c r="A211" s="142" t="s">
        <v>51</v>
      </c>
      <c r="B211" s="68" t="s">
        <v>290</v>
      </c>
      <c r="C211" s="42" t="s">
        <v>38</v>
      </c>
      <c r="D211" s="42" t="s">
        <v>86</v>
      </c>
      <c r="E211" s="148" t="s">
        <v>24</v>
      </c>
      <c r="F211" s="148" t="s">
        <v>104</v>
      </c>
      <c r="G211" s="148" t="s">
        <v>88</v>
      </c>
      <c r="H211" s="42" t="s">
        <v>181</v>
      </c>
      <c r="I211" s="42" t="s">
        <v>40</v>
      </c>
      <c r="J211" s="42" t="s">
        <v>52</v>
      </c>
      <c r="K211" s="71">
        <v>0</v>
      </c>
      <c r="L211" s="71">
        <v>0</v>
      </c>
      <c r="M211" s="71">
        <v>0</v>
      </c>
    </row>
    <row r="212" spans="1:13" s="8" customFormat="1" ht="169.5" thickBot="1">
      <c r="A212" s="95" t="s">
        <v>441</v>
      </c>
      <c r="B212" s="68" t="s">
        <v>290</v>
      </c>
      <c r="C212" s="83" t="s">
        <v>38</v>
      </c>
      <c r="D212" s="83" t="s">
        <v>86</v>
      </c>
      <c r="E212" s="138" t="s">
        <v>24</v>
      </c>
      <c r="F212" s="138" t="s">
        <v>104</v>
      </c>
      <c r="G212" s="138" t="s">
        <v>88</v>
      </c>
      <c r="H212" s="83" t="s">
        <v>442</v>
      </c>
      <c r="I212" s="83" t="s">
        <v>40</v>
      </c>
      <c r="J212" s="83" t="s">
        <v>26</v>
      </c>
      <c r="K212" s="84">
        <v>0</v>
      </c>
      <c r="L212" s="84">
        <v>352.1</v>
      </c>
      <c r="M212" s="84">
        <v>0</v>
      </c>
    </row>
    <row r="213" spans="1:13" s="19" customFormat="1" ht="113.25" thickBot="1">
      <c r="A213" s="149" t="s">
        <v>234</v>
      </c>
      <c r="B213" s="68" t="s">
        <v>290</v>
      </c>
      <c r="C213" s="85" t="s">
        <v>38</v>
      </c>
      <c r="D213" s="85" t="s">
        <v>86</v>
      </c>
      <c r="E213" s="73" t="s">
        <v>24</v>
      </c>
      <c r="F213" s="73" t="s">
        <v>104</v>
      </c>
      <c r="G213" s="73" t="s">
        <v>91</v>
      </c>
      <c r="H213" s="73" t="s">
        <v>98</v>
      </c>
      <c r="I213" s="73" t="s">
        <v>26</v>
      </c>
      <c r="J213" s="73" t="s">
        <v>26</v>
      </c>
      <c r="K213" s="71">
        <f>L213</f>
        <v>8.199</v>
      </c>
      <c r="L213" s="86">
        <f>L214+L218</f>
        <v>8.199</v>
      </c>
      <c r="M213" s="86">
        <f>M214+M218</f>
        <v>8.199</v>
      </c>
    </row>
    <row r="214" spans="1:13" s="8" customFormat="1" ht="94.5" thickBot="1">
      <c r="A214" s="149" t="s">
        <v>235</v>
      </c>
      <c r="B214" s="68" t="s">
        <v>290</v>
      </c>
      <c r="C214" s="85" t="s">
        <v>38</v>
      </c>
      <c r="D214" s="85" t="s">
        <v>86</v>
      </c>
      <c r="E214" s="73" t="s">
        <v>24</v>
      </c>
      <c r="F214" s="73" t="s">
        <v>104</v>
      </c>
      <c r="G214" s="73" t="s">
        <v>91</v>
      </c>
      <c r="H214" s="73" t="s">
        <v>116</v>
      </c>
      <c r="I214" s="73" t="s">
        <v>26</v>
      </c>
      <c r="J214" s="73" t="s">
        <v>26</v>
      </c>
      <c r="K214" s="71">
        <f>L214</f>
        <v>0</v>
      </c>
      <c r="L214" s="119">
        <f aca="true" t="shared" si="42" ref="L214:M216">L215</f>
        <v>0</v>
      </c>
      <c r="M214" s="119">
        <f t="shared" si="42"/>
        <v>0</v>
      </c>
    </row>
    <row r="215" spans="1:13" s="8" customFormat="1" ht="17.25" thickBot="1">
      <c r="A215" s="62" t="s">
        <v>63</v>
      </c>
      <c r="B215" s="68" t="s">
        <v>290</v>
      </c>
      <c r="C215" s="85" t="s">
        <v>38</v>
      </c>
      <c r="D215" s="85" t="s">
        <v>86</v>
      </c>
      <c r="E215" s="73" t="s">
        <v>24</v>
      </c>
      <c r="F215" s="73" t="s">
        <v>104</v>
      </c>
      <c r="G215" s="73" t="s">
        <v>91</v>
      </c>
      <c r="H215" s="73" t="s">
        <v>116</v>
      </c>
      <c r="I215" s="73" t="s">
        <v>64</v>
      </c>
      <c r="J215" s="73" t="s">
        <v>26</v>
      </c>
      <c r="K215" s="71">
        <f>L215</f>
        <v>0</v>
      </c>
      <c r="L215" s="86">
        <f t="shared" si="42"/>
        <v>0</v>
      </c>
      <c r="M215" s="86">
        <f t="shared" si="42"/>
        <v>0</v>
      </c>
    </row>
    <row r="216" spans="1:13" s="8" customFormat="1" ht="17.25" thickBot="1">
      <c r="A216" s="62" t="s">
        <v>65</v>
      </c>
      <c r="B216" s="68" t="s">
        <v>290</v>
      </c>
      <c r="C216" s="85" t="s">
        <v>38</v>
      </c>
      <c r="D216" s="85" t="s">
        <v>86</v>
      </c>
      <c r="E216" s="73" t="s">
        <v>24</v>
      </c>
      <c r="F216" s="73" t="s">
        <v>104</v>
      </c>
      <c r="G216" s="73" t="s">
        <v>91</v>
      </c>
      <c r="H216" s="73" t="s">
        <v>116</v>
      </c>
      <c r="I216" s="73" t="s">
        <v>64</v>
      </c>
      <c r="J216" s="73" t="s">
        <v>66</v>
      </c>
      <c r="K216" s="71">
        <f>L216</f>
        <v>0</v>
      </c>
      <c r="L216" s="86">
        <f t="shared" si="42"/>
        <v>0</v>
      </c>
      <c r="M216" s="86">
        <f t="shared" si="42"/>
        <v>0</v>
      </c>
    </row>
    <row r="217" spans="1:13" s="8" customFormat="1" ht="33.75" thickBot="1">
      <c r="A217" s="62" t="s">
        <v>67</v>
      </c>
      <c r="B217" s="68" t="s">
        <v>290</v>
      </c>
      <c r="C217" s="85" t="s">
        <v>38</v>
      </c>
      <c r="D217" s="85" t="s">
        <v>86</v>
      </c>
      <c r="E217" s="73" t="s">
        <v>24</v>
      </c>
      <c r="F217" s="73" t="s">
        <v>104</v>
      </c>
      <c r="G217" s="73" t="s">
        <v>91</v>
      </c>
      <c r="H217" s="73" t="s">
        <v>116</v>
      </c>
      <c r="I217" s="73" t="s">
        <v>64</v>
      </c>
      <c r="J217" s="73" t="s">
        <v>68</v>
      </c>
      <c r="K217" s="225">
        <v>0</v>
      </c>
      <c r="L217" s="227">
        <v>0</v>
      </c>
      <c r="M217" s="227">
        <v>0</v>
      </c>
    </row>
    <row r="218" spans="1:13" s="19" customFormat="1" ht="169.5" thickBot="1">
      <c r="A218" s="150" t="s">
        <v>163</v>
      </c>
      <c r="B218" s="68" t="s">
        <v>290</v>
      </c>
      <c r="C218" s="85" t="s">
        <v>38</v>
      </c>
      <c r="D218" s="85" t="s">
        <v>86</v>
      </c>
      <c r="E218" s="73" t="s">
        <v>24</v>
      </c>
      <c r="F218" s="73" t="s">
        <v>104</v>
      </c>
      <c r="G218" s="73" t="s">
        <v>91</v>
      </c>
      <c r="H218" s="73" t="s">
        <v>117</v>
      </c>
      <c r="I218" s="73" t="s">
        <v>26</v>
      </c>
      <c r="J218" s="73" t="s">
        <v>26</v>
      </c>
      <c r="K218" s="43">
        <f aca="true" t="shared" si="43" ref="K218:M219">K219</f>
        <v>8.199</v>
      </c>
      <c r="L218" s="43">
        <f t="shared" si="43"/>
        <v>8.199</v>
      </c>
      <c r="M218" s="43">
        <f t="shared" si="43"/>
        <v>8.199</v>
      </c>
    </row>
    <row r="219" spans="1:13" s="8" customFormat="1" ht="17.25" thickBot="1">
      <c r="A219" s="140" t="s">
        <v>63</v>
      </c>
      <c r="B219" s="68" t="s">
        <v>290</v>
      </c>
      <c r="C219" s="85" t="s">
        <v>38</v>
      </c>
      <c r="D219" s="85" t="s">
        <v>86</v>
      </c>
      <c r="E219" s="73" t="s">
        <v>24</v>
      </c>
      <c r="F219" s="73" t="s">
        <v>104</v>
      </c>
      <c r="G219" s="73" t="s">
        <v>91</v>
      </c>
      <c r="H219" s="73" t="s">
        <v>117</v>
      </c>
      <c r="I219" s="73" t="s">
        <v>64</v>
      </c>
      <c r="J219" s="73" t="s">
        <v>26</v>
      </c>
      <c r="K219" s="86">
        <f t="shared" si="43"/>
        <v>8.199</v>
      </c>
      <c r="L219" s="86">
        <f t="shared" si="43"/>
        <v>8.199</v>
      </c>
      <c r="M219" s="86">
        <f t="shared" si="43"/>
        <v>8.199</v>
      </c>
    </row>
    <row r="220" spans="1:13" s="8" customFormat="1" ht="17.25" thickBot="1">
      <c r="A220" s="140" t="s">
        <v>65</v>
      </c>
      <c r="B220" s="68" t="s">
        <v>290</v>
      </c>
      <c r="C220" s="85" t="s">
        <v>38</v>
      </c>
      <c r="D220" s="85" t="s">
        <v>86</v>
      </c>
      <c r="E220" s="73" t="s">
        <v>24</v>
      </c>
      <c r="F220" s="73" t="s">
        <v>104</v>
      </c>
      <c r="G220" s="73" t="s">
        <v>91</v>
      </c>
      <c r="H220" s="73" t="s">
        <v>117</v>
      </c>
      <c r="I220" s="73" t="s">
        <v>64</v>
      </c>
      <c r="J220" s="73" t="s">
        <v>66</v>
      </c>
      <c r="K220" s="227">
        <f>K221</f>
        <v>8.199</v>
      </c>
      <c r="L220" s="227">
        <f>L221</f>
        <v>8.199</v>
      </c>
      <c r="M220" s="227">
        <f>M221</f>
        <v>8.199</v>
      </c>
    </row>
    <row r="221" spans="1:13" s="8" customFormat="1" ht="33.75" thickBot="1">
      <c r="A221" s="140" t="s">
        <v>67</v>
      </c>
      <c r="B221" s="68" t="s">
        <v>290</v>
      </c>
      <c r="C221" s="85" t="s">
        <v>38</v>
      </c>
      <c r="D221" s="85" t="s">
        <v>86</v>
      </c>
      <c r="E221" s="73" t="s">
        <v>24</v>
      </c>
      <c r="F221" s="73" t="s">
        <v>104</v>
      </c>
      <c r="G221" s="73" t="s">
        <v>91</v>
      </c>
      <c r="H221" s="73" t="s">
        <v>117</v>
      </c>
      <c r="I221" s="73" t="s">
        <v>64</v>
      </c>
      <c r="J221" s="73" t="s">
        <v>68</v>
      </c>
      <c r="K221" s="71">
        <v>8.199</v>
      </c>
      <c r="L221" s="86">
        <v>8.199</v>
      </c>
      <c r="M221" s="86">
        <v>8.199</v>
      </c>
    </row>
    <row r="222" spans="1:13" s="8" customFormat="1" ht="19.5" thickBot="1">
      <c r="A222" s="132" t="s">
        <v>87</v>
      </c>
      <c r="B222" s="68" t="s">
        <v>290</v>
      </c>
      <c r="C222" s="133" t="s">
        <v>88</v>
      </c>
      <c r="D222" s="133" t="s">
        <v>25</v>
      </c>
      <c r="E222" s="151" t="s">
        <v>25</v>
      </c>
      <c r="F222" s="151" t="s">
        <v>104</v>
      </c>
      <c r="G222" s="151" t="s">
        <v>25</v>
      </c>
      <c r="H222" s="133" t="s">
        <v>98</v>
      </c>
      <c r="I222" s="133" t="s">
        <v>26</v>
      </c>
      <c r="J222" s="133" t="s">
        <v>26</v>
      </c>
      <c r="K222" s="152">
        <f>K223+K238</f>
        <v>392.69717</v>
      </c>
      <c r="L222" s="152">
        <f>L223+L238</f>
        <v>322.846</v>
      </c>
      <c r="M222" s="152">
        <f>M223+M238</f>
        <v>237.17072</v>
      </c>
    </row>
    <row r="223" spans="1:13" s="8" customFormat="1" ht="19.5" thickBot="1">
      <c r="A223" s="132" t="s">
        <v>238</v>
      </c>
      <c r="B223" s="68" t="s">
        <v>290</v>
      </c>
      <c r="C223" s="133" t="s">
        <v>88</v>
      </c>
      <c r="D223" s="133" t="s">
        <v>27</v>
      </c>
      <c r="E223" s="151" t="s">
        <v>25</v>
      </c>
      <c r="F223" s="151" t="s">
        <v>104</v>
      </c>
      <c r="G223" s="151" t="s">
        <v>25</v>
      </c>
      <c r="H223" s="133" t="s">
        <v>98</v>
      </c>
      <c r="I223" s="133" t="s">
        <v>26</v>
      </c>
      <c r="J223" s="133" t="s">
        <v>26</v>
      </c>
      <c r="K223" s="152">
        <f aca="true" t="shared" si="44" ref="K223:M224">K224</f>
        <v>0</v>
      </c>
      <c r="L223" s="152">
        <f t="shared" si="44"/>
        <v>0</v>
      </c>
      <c r="M223" s="152">
        <f t="shared" si="44"/>
        <v>0</v>
      </c>
    </row>
    <row r="224" spans="1:13" s="8" customFormat="1" ht="48.75" thickBot="1">
      <c r="A224" s="96" t="s">
        <v>452</v>
      </c>
      <c r="B224" s="68" t="s">
        <v>290</v>
      </c>
      <c r="C224" s="133" t="s">
        <v>88</v>
      </c>
      <c r="D224" s="133" t="s">
        <v>27</v>
      </c>
      <c r="E224" s="151" t="s">
        <v>24</v>
      </c>
      <c r="F224" s="151" t="s">
        <v>104</v>
      </c>
      <c r="G224" s="151" t="s">
        <v>25</v>
      </c>
      <c r="H224" s="133" t="s">
        <v>98</v>
      </c>
      <c r="I224" s="133" t="s">
        <v>26</v>
      </c>
      <c r="J224" s="133" t="s">
        <v>26</v>
      </c>
      <c r="K224" s="152">
        <f t="shared" si="44"/>
        <v>0</v>
      </c>
      <c r="L224" s="152">
        <f t="shared" si="44"/>
        <v>0</v>
      </c>
      <c r="M224" s="152">
        <f t="shared" si="44"/>
        <v>0</v>
      </c>
    </row>
    <row r="225" spans="1:13" s="8" customFormat="1" ht="38.25" thickBot="1">
      <c r="A225" s="95" t="s">
        <v>239</v>
      </c>
      <c r="B225" s="68" t="s">
        <v>290</v>
      </c>
      <c r="C225" s="83" t="s">
        <v>88</v>
      </c>
      <c r="D225" s="83" t="s">
        <v>27</v>
      </c>
      <c r="E225" s="138" t="s">
        <v>24</v>
      </c>
      <c r="F225" s="138" t="s">
        <v>104</v>
      </c>
      <c r="G225" s="138" t="s">
        <v>195</v>
      </c>
      <c r="H225" s="83" t="s">
        <v>98</v>
      </c>
      <c r="I225" s="83" t="s">
        <v>26</v>
      </c>
      <c r="J225" s="83" t="s">
        <v>26</v>
      </c>
      <c r="K225" s="84">
        <f>K226+K233</f>
        <v>0</v>
      </c>
      <c r="L225" s="84">
        <f>L226+L233</f>
        <v>0</v>
      </c>
      <c r="M225" s="84">
        <f>M226+M233</f>
        <v>0</v>
      </c>
    </row>
    <row r="226" spans="1:13" s="8" customFormat="1" ht="38.25" thickBot="1">
      <c r="A226" s="144" t="s">
        <v>145</v>
      </c>
      <c r="B226" s="68" t="s">
        <v>290</v>
      </c>
      <c r="C226" s="83" t="s">
        <v>88</v>
      </c>
      <c r="D226" s="83" t="s">
        <v>27</v>
      </c>
      <c r="E226" s="138" t="s">
        <v>24</v>
      </c>
      <c r="F226" s="138" t="s">
        <v>104</v>
      </c>
      <c r="G226" s="138" t="s">
        <v>195</v>
      </c>
      <c r="H226" s="83" t="s">
        <v>240</v>
      </c>
      <c r="I226" s="83" t="s">
        <v>26</v>
      </c>
      <c r="J226" s="83" t="s">
        <v>26</v>
      </c>
      <c r="K226" s="84">
        <f>K227</f>
        <v>0</v>
      </c>
      <c r="L226" s="84">
        <f>L227</f>
        <v>0</v>
      </c>
      <c r="M226" s="84">
        <f>M227</f>
        <v>0</v>
      </c>
    </row>
    <row r="227" spans="1:13" s="8" customFormat="1" ht="50.25" thickBot="1">
      <c r="A227" s="145" t="s">
        <v>206</v>
      </c>
      <c r="B227" s="68" t="s">
        <v>290</v>
      </c>
      <c r="C227" s="73" t="s">
        <v>88</v>
      </c>
      <c r="D227" s="73" t="s">
        <v>27</v>
      </c>
      <c r="E227" s="146" t="s">
        <v>24</v>
      </c>
      <c r="F227" s="146" t="s">
        <v>104</v>
      </c>
      <c r="G227" s="146" t="s">
        <v>195</v>
      </c>
      <c r="H227" s="85" t="s">
        <v>240</v>
      </c>
      <c r="I227" s="85" t="s">
        <v>40</v>
      </c>
      <c r="J227" s="85" t="s">
        <v>26</v>
      </c>
      <c r="K227" s="231">
        <f>K228+K231</f>
        <v>0</v>
      </c>
      <c r="L227" s="231">
        <f>L228+L231</f>
        <v>0</v>
      </c>
      <c r="M227" s="231">
        <f>M228+M231</f>
        <v>0</v>
      </c>
    </row>
    <row r="228" spans="1:13" s="19" customFormat="1" ht="19.5" thickBot="1">
      <c r="A228" s="147" t="s">
        <v>41</v>
      </c>
      <c r="B228" s="68" t="s">
        <v>290</v>
      </c>
      <c r="C228" s="73" t="s">
        <v>88</v>
      </c>
      <c r="D228" s="73" t="s">
        <v>27</v>
      </c>
      <c r="E228" s="146" t="s">
        <v>24</v>
      </c>
      <c r="F228" s="146" t="s">
        <v>104</v>
      </c>
      <c r="G228" s="146" t="s">
        <v>195</v>
      </c>
      <c r="H228" s="85" t="s">
        <v>240</v>
      </c>
      <c r="I228" s="85" t="s">
        <v>40</v>
      </c>
      <c r="J228" s="85" t="s">
        <v>42</v>
      </c>
      <c r="K228" s="86">
        <f>K229+K230</f>
        <v>0</v>
      </c>
      <c r="L228" s="86">
        <f>L229+L230</f>
        <v>0</v>
      </c>
      <c r="M228" s="86">
        <f>M229+M230</f>
        <v>0</v>
      </c>
    </row>
    <row r="229" spans="1:13" s="19" customFormat="1" ht="19.5" thickBot="1">
      <c r="A229" s="147" t="s">
        <v>47</v>
      </c>
      <c r="B229" s="68" t="s">
        <v>290</v>
      </c>
      <c r="C229" s="73" t="s">
        <v>88</v>
      </c>
      <c r="D229" s="73" t="s">
        <v>27</v>
      </c>
      <c r="E229" s="146" t="s">
        <v>24</v>
      </c>
      <c r="F229" s="146" t="s">
        <v>104</v>
      </c>
      <c r="G229" s="146" t="s">
        <v>195</v>
      </c>
      <c r="H229" s="85" t="s">
        <v>240</v>
      </c>
      <c r="I229" s="85" t="s">
        <v>40</v>
      </c>
      <c r="J229" s="85" t="s">
        <v>48</v>
      </c>
      <c r="K229" s="86">
        <v>0</v>
      </c>
      <c r="L229" s="86">
        <v>0</v>
      </c>
      <c r="M229" s="86">
        <v>0</v>
      </c>
    </row>
    <row r="230" spans="1:13" s="19" customFormat="1" ht="19.5" thickBot="1">
      <c r="A230" s="140" t="s">
        <v>51</v>
      </c>
      <c r="B230" s="68" t="s">
        <v>290</v>
      </c>
      <c r="C230" s="73" t="s">
        <v>88</v>
      </c>
      <c r="D230" s="73" t="s">
        <v>27</v>
      </c>
      <c r="E230" s="146" t="s">
        <v>24</v>
      </c>
      <c r="F230" s="146" t="s">
        <v>104</v>
      </c>
      <c r="G230" s="146" t="s">
        <v>195</v>
      </c>
      <c r="H230" s="85" t="s">
        <v>240</v>
      </c>
      <c r="I230" s="85" t="s">
        <v>40</v>
      </c>
      <c r="J230" s="85" t="s">
        <v>52</v>
      </c>
      <c r="K230" s="86">
        <v>0</v>
      </c>
      <c r="L230" s="86">
        <v>0</v>
      </c>
      <c r="M230" s="86">
        <v>0</v>
      </c>
    </row>
    <row r="231" spans="1:13" s="8" customFormat="1" ht="19.5" thickBot="1">
      <c r="A231" s="140" t="s">
        <v>55</v>
      </c>
      <c r="B231" s="68" t="s">
        <v>290</v>
      </c>
      <c r="C231" s="73" t="s">
        <v>88</v>
      </c>
      <c r="D231" s="73" t="s">
        <v>27</v>
      </c>
      <c r="E231" s="146" t="s">
        <v>24</v>
      </c>
      <c r="F231" s="146" t="s">
        <v>104</v>
      </c>
      <c r="G231" s="146" t="s">
        <v>195</v>
      </c>
      <c r="H231" s="85" t="s">
        <v>240</v>
      </c>
      <c r="I231" s="85" t="s">
        <v>40</v>
      </c>
      <c r="J231" s="85" t="s">
        <v>56</v>
      </c>
      <c r="K231" s="86">
        <f>K232</f>
        <v>0</v>
      </c>
      <c r="L231" s="86">
        <f>L232</f>
        <v>0</v>
      </c>
      <c r="M231" s="86">
        <f>M232</f>
        <v>0</v>
      </c>
    </row>
    <row r="232" spans="1:13" s="8" customFormat="1" ht="19.5" thickBot="1">
      <c r="A232" s="142" t="s">
        <v>59</v>
      </c>
      <c r="B232" s="68" t="s">
        <v>290</v>
      </c>
      <c r="C232" s="73" t="s">
        <v>88</v>
      </c>
      <c r="D232" s="73" t="s">
        <v>27</v>
      </c>
      <c r="E232" s="146" t="s">
        <v>24</v>
      </c>
      <c r="F232" s="146" t="s">
        <v>104</v>
      </c>
      <c r="G232" s="146" t="s">
        <v>195</v>
      </c>
      <c r="H232" s="85" t="s">
        <v>240</v>
      </c>
      <c r="I232" s="85" t="s">
        <v>40</v>
      </c>
      <c r="J232" s="85" t="s">
        <v>60</v>
      </c>
      <c r="K232" s="86">
        <v>0</v>
      </c>
      <c r="L232" s="86">
        <v>0</v>
      </c>
      <c r="M232" s="86">
        <v>0</v>
      </c>
    </row>
    <row r="233" spans="1:13" s="8" customFormat="1" ht="57" thickBot="1">
      <c r="A233" s="144" t="s">
        <v>236</v>
      </c>
      <c r="B233" s="68" t="s">
        <v>290</v>
      </c>
      <c r="C233" s="83" t="s">
        <v>88</v>
      </c>
      <c r="D233" s="83" t="s">
        <v>27</v>
      </c>
      <c r="E233" s="138" t="s">
        <v>24</v>
      </c>
      <c r="F233" s="138" t="s">
        <v>104</v>
      </c>
      <c r="G233" s="138" t="s">
        <v>195</v>
      </c>
      <c r="H233" s="83" t="s">
        <v>237</v>
      </c>
      <c r="I233" s="83" t="s">
        <v>26</v>
      </c>
      <c r="J233" s="83" t="s">
        <v>26</v>
      </c>
      <c r="K233" s="84">
        <f>K235</f>
        <v>0</v>
      </c>
      <c r="L233" s="84">
        <f>L235</f>
        <v>0</v>
      </c>
      <c r="M233" s="84">
        <f>M235</f>
        <v>0</v>
      </c>
    </row>
    <row r="234" spans="1:13" s="8" customFormat="1" ht="50.25" thickBot="1">
      <c r="A234" s="145" t="s">
        <v>206</v>
      </c>
      <c r="B234" s="68" t="s">
        <v>290</v>
      </c>
      <c r="C234" s="73" t="s">
        <v>88</v>
      </c>
      <c r="D234" s="73" t="s">
        <v>27</v>
      </c>
      <c r="E234" s="146" t="s">
        <v>24</v>
      </c>
      <c r="F234" s="146" t="s">
        <v>104</v>
      </c>
      <c r="G234" s="146" t="s">
        <v>195</v>
      </c>
      <c r="H234" s="73" t="s">
        <v>237</v>
      </c>
      <c r="I234" s="85" t="s">
        <v>40</v>
      </c>
      <c r="J234" s="85" t="s">
        <v>26</v>
      </c>
      <c r="K234" s="84">
        <f aca="true" t="shared" si="45" ref="K234:M236">K235</f>
        <v>0</v>
      </c>
      <c r="L234" s="84">
        <f t="shared" si="45"/>
        <v>0</v>
      </c>
      <c r="M234" s="84">
        <f t="shared" si="45"/>
        <v>0</v>
      </c>
    </row>
    <row r="235" spans="1:13" s="8" customFormat="1" ht="19.5" thickBot="1">
      <c r="A235" s="147" t="s">
        <v>41</v>
      </c>
      <c r="B235" s="68" t="s">
        <v>290</v>
      </c>
      <c r="C235" s="73" t="s">
        <v>88</v>
      </c>
      <c r="D235" s="73" t="s">
        <v>27</v>
      </c>
      <c r="E235" s="146" t="s">
        <v>24</v>
      </c>
      <c r="F235" s="146" t="s">
        <v>104</v>
      </c>
      <c r="G235" s="146" t="s">
        <v>195</v>
      </c>
      <c r="H235" s="73" t="s">
        <v>237</v>
      </c>
      <c r="I235" s="85" t="s">
        <v>40</v>
      </c>
      <c r="J235" s="85" t="s">
        <v>42</v>
      </c>
      <c r="K235" s="86">
        <f t="shared" si="45"/>
        <v>0</v>
      </c>
      <c r="L235" s="86">
        <f t="shared" si="45"/>
        <v>0</v>
      </c>
      <c r="M235" s="86">
        <f t="shared" si="45"/>
        <v>0</v>
      </c>
    </row>
    <row r="236" spans="1:13" s="8" customFormat="1" ht="19.5" thickBot="1">
      <c r="A236" s="147" t="s">
        <v>47</v>
      </c>
      <c r="B236" s="68" t="s">
        <v>290</v>
      </c>
      <c r="C236" s="73" t="s">
        <v>88</v>
      </c>
      <c r="D236" s="73" t="s">
        <v>27</v>
      </c>
      <c r="E236" s="146" t="s">
        <v>24</v>
      </c>
      <c r="F236" s="146" t="s">
        <v>104</v>
      </c>
      <c r="G236" s="146" t="s">
        <v>195</v>
      </c>
      <c r="H236" s="73" t="s">
        <v>237</v>
      </c>
      <c r="I236" s="85" t="s">
        <v>40</v>
      </c>
      <c r="J236" s="85" t="s">
        <v>48</v>
      </c>
      <c r="K236" s="86">
        <f t="shared" si="45"/>
        <v>0</v>
      </c>
      <c r="L236" s="86">
        <f t="shared" si="45"/>
        <v>0</v>
      </c>
      <c r="M236" s="86">
        <f t="shared" si="45"/>
        <v>0</v>
      </c>
    </row>
    <row r="237" spans="1:13" s="8" customFormat="1" ht="19.5" thickBot="1">
      <c r="A237" s="140" t="s">
        <v>51</v>
      </c>
      <c r="B237" s="68" t="s">
        <v>290</v>
      </c>
      <c r="C237" s="73" t="s">
        <v>88</v>
      </c>
      <c r="D237" s="73" t="s">
        <v>27</v>
      </c>
      <c r="E237" s="146" t="s">
        <v>24</v>
      </c>
      <c r="F237" s="146" t="s">
        <v>104</v>
      </c>
      <c r="G237" s="146" t="s">
        <v>195</v>
      </c>
      <c r="H237" s="73" t="s">
        <v>237</v>
      </c>
      <c r="I237" s="85" t="s">
        <v>40</v>
      </c>
      <c r="J237" s="85" t="s">
        <v>52</v>
      </c>
      <c r="K237" s="86">
        <v>0</v>
      </c>
      <c r="L237" s="86">
        <v>0</v>
      </c>
      <c r="M237" s="86">
        <v>0</v>
      </c>
    </row>
    <row r="238" spans="1:13" s="8" customFormat="1" ht="38.25" thickBot="1">
      <c r="A238" s="95" t="s">
        <v>241</v>
      </c>
      <c r="B238" s="68" t="s">
        <v>290</v>
      </c>
      <c r="C238" s="83" t="s">
        <v>88</v>
      </c>
      <c r="D238" s="83" t="s">
        <v>72</v>
      </c>
      <c r="E238" s="138" t="s">
        <v>25</v>
      </c>
      <c r="F238" s="138" t="s">
        <v>104</v>
      </c>
      <c r="G238" s="138" t="s">
        <v>25</v>
      </c>
      <c r="H238" s="83" t="s">
        <v>98</v>
      </c>
      <c r="I238" s="83" t="s">
        <v>26</v>
      </c>
      <c r="J238" s="83" t="s">
        <v>26</v>
      </c>
      <c r="K238" s="231">
        <f>K239</f>
        <v>392.69717</v>
      </c>
      <c r="L238" s="231">
        <f>L239</f>
        <v>322.846</v>
      </c>
      <c r="M238" s="231">
        <f>M239</f>
        <v>237.17072</v>
      </c>
    </row>
    <row r="239" spans="1:13" s="8" customFormat="1" ht="48.75" thickBot="1">
      <c r="A239" s="96" t="s">
        <v>452</v>
      </c>
      <c r="B239" s="68" t="s">
        <v>290</v>
      </c>
      <c r="C239" s="83" t="s">
        <v>88</v>
      </c>
      <c r="D239" s="83" t="s">
        <v>72</v>
      </c>
      <c r="E239" s="146" t="s">
        <v>24</v>
      </c>
      <c r="F239" s="146" t="s">
        <v>104</v>
      </c>
      <c r="G239" s="146" t="s">
        <v>25</v>
      </c>
      <c r="H239" s="118" t="s">
        <v>98</v>
      </c>
      <c r="I239" s="118" t="s">
        <v>26</v>
      </c>
      <c r="J239" s="118" t="s">
        <v>26</v>
      </c>
      <c r="K239" s="86">
        <f>K240+K256</f>
        <v>392.69717</v>
      </c>
      <c r="L239" s="86">
        <f>L240+L256</f>
        <v>322.846</v>
      </c>
      <c r="M239" s="86">
        <f>M240+M256</f>
        <v>237.17072</v>
      </c>
    </row>
    <row r="240" spans="1:13" s="8" customFormat="1" ht="38.25" thickBot="1">
      <c r="A240" s="95" t="s">
        <v>242</v>
      </c>
      <c r="B240" s="68" t="s">
        <v>290</v>
      </c>
      <c r="C240" s="83" t="s">
        <v>88</v>
      </c>
      <c r="D240" s="83" t="s">
        <v>72</v>
      </c>
      <c r="E240" s="146" t="s">
        <v>24</v>
      </c>
      <c r="F240" s="146" t="s">
        <v>104</v>
      </c>
      <c r="G240" s="146" t="s">
        <v>69</v>
      </c>
      <c r="H240" s="118" t="s">
        <v>98</v>
      </c>
      <c r="I240" s="118" t="s">
        <v>26</v>
      </c>
      <c r="J240" s="118" t="s">
        <v>26</v>
      </c>
      <c r="K240" s="84">
        <f>K241+K247+K253+K261</f>
        <v>392.69717</v>
      </c>
      <c r="L240" s="84">
        <f>L241+L247+L253</f>
        <v>322.846</v>
      </c>
      <c r="M240" s="84">
        <f>M241+M247+M253</f>
        <v>237.17072</v>
      </c>
    </row>
    <row r="241" spans="1:13" s="8" customFormat="1" ht="38.25" thickBot="1">
      <c r="A241" s="144" t="s">
        <v>243</v>
      </c>
      <c r="B241" s="68" t="s">
        <v>290</v>
      </c>
      <c r="C241" s="83" t="s">
        <v>88</v>
      </c>
      <c r="D241" s="83" t="s">
        <v>72</v>
      </c>
      <c r="E241" s="138" t="s">
        <v>24</v>
      </c>
      <c r="F241" s="138" t="s">
        <v>104</v>
      </c>
      <c r="G241" s="138" t="s">
        <v>69</v>
      </c>
      <c r="H241" s="95">
        <v>90780</v>
      </c>
      <c r="I241" s="118" t="s">
        <v>26</v>
      </c>
      <c r="J241" s="118" t="s">
        <v>26</v>
      </c>
      <c r="K241" s="84">
        <f>K243+K245</f>
        <v>382.69717</v>
      </c>
      <c r="L241" s="84">
        <f>L243+L245</f>
        <v>312.846</v>
      </c>
      <c r="M241" s="84">
        <f>M243+M245</f>
        <v>227.17072</v>
      </c>
    </row>
    <row r="242" spans="1:13" s="19" customFormat="1" ht="50.25" thickBot="1">
      <c r="A242" s="145" t="s">
        <v>206</v>
      </c>
      <c r="B242" s="68" t="s">
        <v>290</v>
      </c>
      <c r="C242" s="73" t="s">
        <v>88</v>
      </c>
      <c r="D242" s="73" t="s">
        <v>72</v>
      </c>
      <c r="E242" s="146" t="s">
        <v>24</v>
      </c>
      <c r="F242" s="146" t="s">
        <v>104</v>
      </c>
      <c r="G242" s="146" t="s">
        <v>69</v>
      </c>
      <c r="H242" s="85" t="s">
        <v>119</v>
      </c>
      <c r="I242" s="85" t="s">
        <v>40</v>
      </c>
      <c r="J242" s="85" t="s">
        <v>26</v>
      </c>
      <c r="K242" s="231">
        <f>K243+K245</f>
        <v>382.69717</v>
      </c>
      <c r="L242" s="231">
        <f>L243+L245</f>
        <v>312.846</v>
      </c>
      <c r="M242" s="231">
        <f>M243+M245</f>
        <v>227.17072</v>
      </c>
    </row>
    <row r="243" spans="1:13" s="19" customFormat="1" ht="19.5" thickBot="1">
      <c r="A243" s="147" t="s">
        <v>41</v>
      </c>
      <c r="B243" s="68" t="s">
        <v>290</v>
      </c>
      <c r="C243" s="73" t="s">
        <v>88</v>
      </c>
      <c r="D243" s="73" t="s">
        <v>72</v>
      </c>
      <c r="E243" s="146" t="s">
        <v>24</v>
      </c>
      <c r="F243" s="146" t="s">
        <v>104</v>
      </c>
      <c r="G243" s="146" t="s">
        <v>69</v>
      </c>
      <c r="H243" s="85" t="s">
        <v>119</v>
      </c>
      <c r="I243" s="85" t="s">
        <v>40</v>
      </c>
      <c r="J243" s="85" t="s">
        <v>42</v>
      </c>
      <c r="K243" s="86">
        <f>K244</f>
        <v>372.69717</v>
      </c>
      <c r="L243" s="86">
        <f>L244</f>
        <v>312.846</v>
      </c>
      <c r="M243" s="86">
        <f>M244</f>
        <v>227.17072</v>
      </c>
    </row>
    <row r="244" spans="1:13" s="8" customFormat="1" ht="19.5" thickBot="1">
      <c r="A244" s="140" t="s">
        <v>51</v>
      </c>
      <c r="B244" s="68" t="s">
        <v>290</v>
      </c>
      <c r="C244" s="73" t="s">
        <v>88</v>
      </c>
      <c r="D244" s="73" t="s">
        <v>72</v>
      </c>
      <c r="E244" s="146" t="s">
        <v>24</v>
      </c>
      <c r="F244" s="146" t="s">
        <v>104</v>
      </c>
      <c r="G244" s="146" t="s">
        <v>69</v>
      </c>
      <c r="H244" s="85" t="s">
        <v>119</v>
      </c>
      <c r="I244" s="85" t="s">
        <v>40</v>
      </c>
      <c r="J244" s="85" t="s">
        <v>52</v>
      </c>
      <c r="K244" s="71">
        <v>372.69717</v>
      </c>
      <c r="L244" s="71">
        <v>312.846</v>
      </c>
      <c r="M244" s="71">
        <v>227.17072</v>
      </c>
    </row>
    <row r="245" spans="1:13" s="8" customFormat="1" ht="19.5" thickBot="1">
      <c r="A245" s="140" t="s">
        <v>55</v>
      </c>
      <c r="B245" s="68" t="s">
        <v>290</v>
      </c>
      <c r="C245" s="73" t="s">
        <v>88</v>
      </c>
      <c r="D245" s="73" t="s">
        <v>72</v>
      </c>
      <c r="E245" s="146" t="s">
        <v>24</v>
      </c>
      <c r="F245" s="146" t="s">
        <v>104</v>
      </c>
      <c r="G245" s="146" t="s">
        <v>69</v>
      </c>
      <c r="H245" s="85" t="s">
        <v>119</v>
      </c>
      <c r="I245" s="85" t="s">
        <v>40</v>
      </c>
      <c r="J245" s="85" t="s">
        <v>56</v>
      </c>
      <c r="K245" s="86">
        <f>K246</f>
        <v>10</v>
      </c>
      <c r="L245" s="86">
        <f>L246</f>
        <v>0</v>
      </c>
      <c r="M245" s="86">
        <f>M246</f>
        <v>0</v>
      </c>
    </row>
    <row r="246" spans="1:13" s="8" customFormat="1" ht="19.5" thickBot="1">
      <c r="A246" s="142" t="s">
        <v>59</v>
      </c>
      <c r="B246" s="68" t="s">
        <v>290</v>
      </c>
      <c r="C246" s="73" t="s">
        <v>88</v>
      </c>
      <c r="D246" s="73" t="s">
        <v>72</v>
      </c>
      <c r="E246" s="146" t="s">
        <v>24</v>
      </c>
      <c r="F246" s="146" t="s">
        <v>104</v>
      </c>
      <c r="G246" s="146" t="s">
        <v>69</v>
      </c>
      <c r="H246" s="85" t="s">
        <v>119</v>
      </c>
      <c r="I246" s="85" t="s">
        <v>40</v>
      </c>
      <c r="J246" s="85" t="s">
        <v>60</v>
      </c>
      <c r="K246" s="86">
        <v>10</v>
      </c>
      <c r="L246" s="86">
        <v>0</v>
      </c>
      <c r="M246" s="86">
        <v>0</v>
      </c>
    </row>
    <row r="247" spans="1:13" s="8" customFormat="1" ht="38.25" thickBot="1">
      <c r="A247" s="144" t="s">
        <v>244</v>
      </c>
      <c r="B247" s="68" t="s">
        <v>290</v>
      </c>
      <c r="C247" s="83" t="s">
        <v>88</v>
      </c>
      <c r="D247" s="83" t="s">
        <v>72</v>
      </c>
      <c r="E247" s="138" t="s">
        <v>24</v>
      </c>
      <c r="F247" s="138" t="s">
        <v>104</v>
      </c>
      <c r="G247" s="138" t="s">
        <v>69</v>
      </c>
      <c r="H247" s="95">
        <v>90820</v>
      </c>
      <c r="I247" s="83" t="s">
        <v>26</v>
      </c>
      <c r="J247" s="83" t="s">
        <v>26</v>
      </c>
      <c r="K247" s="84">
        <f>K248</f>
        <v>10</v>
      </c>
      <c r="L247" s="84">
        <v>10</v>
      </c>
      <c r="M247" s="84">
        <f>M248</f>
        <v>10</v>
      </c>
    </row>
    <row r="248" spans="1:13" s="8" customFormat="1" ht="50.25" thickBot="1">
      <c r="A248" s="145" t="s">
        <v>206</v>
      </c>
      <c r="B248" s="68" t="s">
        <v>290</v>
      </c>
      <c r="C248" s="73" t="s">
        <v>88</v>
      </c>
      <c r="D248" s="73" t="s">
        <v>72</v>
      </c>
      <c r="E248" s="146" t="s">
        <v>24</v>
      </c>
      <c r="F248" s="146" t="s">
        <v>104</v>
      </c>
      <c r="G248" s="146" t="s">
        <v>69</v>
      </c>
      <c r="H248" s="96">
        <v>90820</v>
      </c>
      <c r="I248" s="85" t="s">
        <v>40</v>
      </c>
      <c r="J248" s="83" t="s">
        <v>26</v>
      </c>
      <c r="K248" s="84">
        <f>K249+K251</f>
        <v>10</v>
      </c>
      <c r="L248" s="84">
        <f>L249+L251</f>
        <v>10</v>
      </c>
      <c r="M248" s="84">
        <f>M249+M251</f>
        <v>10</v>
      </c>
    </row>
    <row r="249" spans="1:13" s="8" customFormat="1" ht="19.5" thickBot="1">
      <c r="A249" s="147" t="s">
        <v>41</v>
      </c>
      <c r="B249" s="68" t="s">
        <v>290</v>
      </c>
      <c r="C249" s="73" t="s">
        <v>88</v>
      </c>
      <c r="D249" s="73" t="s">
        <v>72</v>
      </c>
      <c r="E249" s="146" t="s">
        <v>24</v>
      </c>
      <c r="F249" s="146" t="s">
        <v>104</v>
      </c>
      <c r="G249" s="146" t="s">
        <v>69</v>
      </c>
      <c r="H249" s="96">
        <v>90820</v>
      </c>
      <c r="I249" s="85" t="s">
        <v>40</v>
      </c>
      <c r="J249" s="85" t="s">
        <v>42</v>
      </c>
      <c r="K249" s="86">
        <f>K250</f>
        <v>0</v>
      </c>
      <c r="L249" s="86">
        <f>L250</f>
        <v>0</v>
      </c>
      <c r="M249" s="86">
        <f>M250</f>
        <v>0</v>
      </c>
    </row>
    <row r="250" spans="1:13" s="8" customFormat="1" ht="19.5" thickBot="1">
      <c r="A250" s="140" t="s">
        <v>51</v>
      </c>
      <c r="B250" s="68" t="s">
        <v>290</v>
      </c>
      <c r="C250" s="73" t="s">
        <v>88</v>
      </c>
      <c r="D250" s="73" t="s">
        <v>72</v>
      </c>
      <c r="E250" s="146" t="s">
        <v>24</v>
      </c>
      <c r="F250" s="146" t="s">
        <v>104</v>
      </c>
      <c r="G250" s="146" t="s">
        <v>69</v>
      </c>
      <c r="H250" s="96">
        <v>90820</v>
      </c>
      <c r="I250" s="85" t="s">
        <v>40</v>
      </c>
      <c r="J250" s="85" t="s">
        <v>52</v>
      </c>
      <c r="K250" s="86">
        <v>0</v>
      </c>
      <c r="L250" s="86">
        <v>0</v>
      </c>
      <c r="M250" s="86">
        <v>0</v>
      </c>
    </row>
    <row r="251" spans="1:13" s="8" customFormat="1" ht="19.5" thickBot="1">
      <c r="A251" s="140" t="s">
        <v>55</v>
      </c>
      <c r="B251" s="68" t="s">
        <v>290</v>
      </c>
      <c r="C251" s="73" t="s">
        <v>88</v>
      </c>
      <c r="D251" s="73" t="s">
        <v>72</v>
      </c>
      <c r="E251" s="146" t="s">
        <v>24</v>
      </c>
      <c r="F251" s="146" t="s">
        <v>104</v>
      </c>
      <c r="G251" s="146" t="s">
        <v>69</v>
      </c>
      <c r="H251" s="96">
        <v>90820</v>
      </c>
      <c r="I251" s="85" t="s">
        <v>40</v>
      </c>
      <c r="J251" s="85" t="s">
        <v>56</v>
      </c>
      <c r="K251" s="86">
        <f>K252</f>
        <v>10</v>
      </c>
      <c r="L251" s="86">
        <f>L252</f>
        <v>10</v>
      </c>
      <c r="M251" s="86">
        <f>M252</f>
        <v>10</v>
      </c>
    </row>
    <row r="252" spans="1:14" s="8" customFormat="1" ht="19.5" thickBot="1">
      <c r="A252" s="142" t="s">
        <v>59</v>
      </c>
      <c r="B252" s="68" t="s">
        <v>290</v>
      </c>
      <c r="C252" s="73" t="s">
        <v>88</v>
      </c>
      <c r="D252" s="73" t="s">
        <v>72</v>
      </c>
      <c r="E252" s="146" t="s">
        <v>24</v>
      </c>
      <c r="F252" s="146" t="s">
        <v>104</v>
      </c>
      <c r="G252" s="146" t="s">
        <v>69</v>
      </c>
      <c r="H252" s="96">
        <v>90820</v>
      </c>
      <c r="I252" s="85" t="s">
        <v>40</v>
      </c>
      <c r="J252" s="85" t="s">
        <v>60</v>
      </c>
      <c r="K252" s="86">
        <v>10</v>
      </c>
      <c r="L252" s="86">
        <v>10</v>
      </c>
      <c r="M252" s="86">
        <v>10</v>
      </c>
      <c r="N252" s="8">
        <v>0</v>
      </c>
    </row>
    <row r="253" spans="1:13" s="8" customFormat="1" ht="38.25" thickBot="1">
      <c r="A253" s="95" t="s">
        <v>420</v>
      </c>
      <c r="B253" s="68" t="s">
        <v>290</v>
      </c>
      <c r="C253" s="83" t="s">
        <v>88</v>
      </c>
      <c r="D253" s="83" t="s">
        <v>72</v>
      </c>
      <c r="E253" s="138" t="s">
        <v>24</v>
      </c>
      <c r="F253" s="138" t="s">
        <v>104</v>
      </c>
      <c r="G253" s="138" t="s">
        <v>69</v>
      </c>
      <c r="H253" s="95" t="s">
        <v>422</v>
      </c>
      <c r="I253" s="83" t="s">
        <v>26</v>
      </c>
      <c r="J253" s="83" t="s">
        <v>26</v>
      </c>
      <c r="K253" s="84">
        <f aca="true" t="shared" si="46" ref="K253:M254">K254</f>
        <v>0</v>
      </c>
      <c r="L253" s="84">
        <f t="shared" si="46"/>
        <v>0</v>
      </c>
      <c r="M253" s="84">
        <f t="shared" si="46"/>
        <v>0</v>
      </c>
    </row>
    <row r="254" spans="1:13" s="8" customFormat="1" ht="33.75" thickBot="1">
      <c r="A254" s="145" t="s">
        <v>219</v>
      </c>
      <c r="B254" s="68" t="s">
        <v>290</v>
      </c>
      <c r="C254" s="73" t="s">
        <v>88</v>
      </c>
      <c r="D254" s="73" t="s">
        <v>72</v>
      </c>
      <c r="E254" s="146" t="s">
        <v>24</v>
      </c>
      <c r="F254" s="146" t="s">
        <v>104</v>
      </c>
      <c r="G254" s="146" t="s">
        <v>69</v>
      </c>
      <c r="H254" s="96" t="s">
        <v>422</v>
      </c>
      <c r="I254" s="85" t="s">
        <v>40</v>
      </c>
      <c r="J254" s="85" t="s">
        <v>56</v>
      </c>
      <c r="K254" s="84">
        <f t="shared" si="46"/>
        <v>0</v>
      </c>
      <c r="L254" s="84">
        <f t="shared" si="46"/>
        <v>0</v>
      </c>
      <c r="M254" s="84">
        <f t="shared" si="46"/>
        <v>0</v>
      </c>
    </row>
    <row r="255" spans="1:13" s="8" customFormat="1" ht="51" thickBot="1">
      <c r="A255" s="142" t="s">
        <v>416</v>
      </c>
      <c r="B255" s="68" t="s">
        <v>290</v>
      </c>
      <c r="C255" s="73" t="s">
        <v>88</v>
      </c>
      <c r="D255" s="73" t="s">
        <v>72</v>
      </c>
      <c r="E255" s="146" t="s">
        <v>24</v>
      </c>
      <c r="F255" s="146" t="s">
        <v>104</v>
      </c>
      <c r="G255" s="146" t="s">
        <v>69</v>
      </c>
      <c r="H255" s="96" t="s">
        <v>422</v>
      </c>
      <c r="I255" s="85" t="s">
        <v>40</v>
      </c>
      <c r="J255" s="85" t="s">
        <v>58</v>
      </c>
      <c r="K255" s="229">
        <v>0</v>
      </c>
      <c r="L255" s="86">
        <v>0</v>
      </c>
      <c r="M255" s="86">
        <v>0</v>
      </c>
    </row>
    <row r="256" spans="1:13" s="8" customFormat="1" ht="57" thickBot="1">
      <c r="A256" s="144" t="s">
        <v>245</v>
      </c>
      <c r="B256" s="68" t="s">
        <v>290</v>
      </c>
      <c r="C256" s="83" t="s">
        <v>88</v>
      </c>
      <c r="D256" s="83" t="s">
        <v>72</v>
      </c>
      <c r="E256" s="146" t="s">
        <v>24</v>
      </c>
      <c r="F256" s="146" t="s">
        <v>104</v>
      </c>
      <c r="G256" s="146" t="s">
        <v>79</v>
      </c>
      <c r="H256" s="118" t="s">
        <v>98</v>
      </c>
      <c r="I256" s="118" t="s">
        <v>26</v>
      </c>
      <c r="J256" s="118" t="s">
        <v>26</v>
      </c>
      <c r="K256" s="233">
        <f>K257</f>
        <v>0</v>
      </c>
      <c r="L256" s="233">
        <f>L257</f>
        <v>0</v>
      </c>
      <c r="M256" s="233">
        <f>M257</f>
        <v>0</v>
      </c>
    </row>
    <row r="257" spans="1:13" s="8" customFormat="1" ht="48" thickBot="1">
      <c r="A257" s="153" t="s">
        <v>246</v>
      </c>
      <c r="B257" s="68" t="s">
        <v>290</v>
      </c>
      <c r="C257" s="85" t="s">
        <v>88</v>
      </c>
      <c r="D257" s="85" t="s">
        <v>72</v>
      </c>
      <c r="E257" s="146" t="s">
        <v>24</v>
      </c>
      <c r="F257" s="146" t="s">
        <v>104</v>
      </c>
      <c r="G257" s="146" t="s">
        <v>79</v>
      </c>
      <c r="H257" s="85" t="s">
        <v>118</v>
      </c>
      <c r="I257" s="85" t="s">
        <v>26</v>
      </c>
      <c r="J257" s="85" t="s">
        <v>26</v>
      </c>
      <c r="K257" s="154">
        <f>L257</f>
        <v>0</v>
      </c>
      <c r="L257" s="86">
        <f>L259</f>
        <v>0</v>
      </c>
      <c r="M257" s="86">
        <f>M259</f>
        <v>0</v>
      </c>
    </row>
    <row r="258" spans="1:13" s="8" customFormat="1" ht="50.25" thickBot="1">
      <c r="A258" s="145" t="s">
        <v>206</v>
      </c>
      <c r="B258" s="68" t="s">
        <v>290</v>
      </c>
      <c r="C258" s="85" t="s">
        <v>88</v>
      </c>
      <c r="D258" s="85" t="s">
        <v>72</v>
      </c>
      <c r="E258" s="146" t="s">
        <v>24</v>
      </c>
      <c r="F258" s="146" t="s">
        <v>104</v>
      </c>
      <c r="G258" s="146" t="s">
        <v>79</v>
      </c>
      <c r="H258" s="85" t="s">
        <v>118</v>
      </c>
      <c r="I258" s="85" t="s">
        <v>40</v>
      </c>
      <c r="J258" s="85" t="s">
        <v>26</v>
      </c>
      <c r="K258" s="154">
        <f>L258</f>
        <v>0</v>
      </c>
      <c r="L258" s="86">
        <f>L259</f>
        <v>0</v>
      </c>
      <c r="M258" s="86">
        <f>M259</f>
        <v>0</v>
      </c>
    </row>
    <row r="259" spans="1:13" s="8" customFormat="1" ht="19.5" thickBot="1">
      <c r="A259" s="147" t="s">
        <v>41</v>
      </c>
      <c r="B259" s="68" t="s">
        <v>290</v>
      </c>
      <c r="C259" s="85" t="s">
        <v>88</v>
      </c>
      <c r="D259" s="85" t="s">
        <v>72</v>
      </c>
      <c r="E259" s="146" t="s">
        <v>24</v>
      </c>
      <c r="F259" s="146" t="s">
        <v>104</v>
      </c>
      <c r="G259" s="146" t="s">
        <v>79</v>
      </c>
      <c r="H259" s="85" t="s">
        <v>118</v>
      </c>
      <c r="I259" s="85" t="s">
        <v>40</v>
      </c>
      <c r="J259" s="85" t="s">
        <v>42</v>
      </c>
      <c r="K259" s="154">
        <f>L259</f>
        <v>0</v>
      </c>
      <c r="L259" s="86">
        <f>L260</f>
        <v>0</v>
      </c>
      <c r="M259" s="86">
        <f>M260</f>
        <v>0</v>
      </c>
    </row>
    <row r="260" spans="1:13" s="8" customFormat="1" ht="19.5" thickBot="1">
      <c r="A260" s="140" t="s">
        <v>51</v>
      </c>
      <c r="B260" s="68" t="s">
        <v>290</v>
      </c>
      <c r="C260" s="85" t="s">
        <v>88</v>
      </c>
      <c r="D260" s="85" t="s">
        <v>72</v>
      </c>
      <c r="E260" s="146" t="s">
        <v>24</v>
      </c>
      <c r="F260" s="146" t="s">
        <v>104</v>
      </c>
      <c r="G260" s="146" t="s">
        <v>79</v>
      </c>
      <c r="H260" s="85" t="s">
        <v>118</v>
      </c>
      <c r="I260" s="85" t="s">
        <v>40</v>
      </c>
      <c r="J260" s="85" t="s">
        <v>52</v>
      </c>
      <c r="K260" s="235">
        <v>0</v>
      </c>
      <c r="L260" s="227">
        <v>0</v>
      </c>
      <c r="M260" s="227">
        <v>0</v>
      </c>
    </row>
    <row r="261" spans="1:13" s="8" customFormat="1" ht="117" thickBot="1">
      <c r="A261" s="241" t="s">
        <v>418</v>
      </c>
      <c r="B261" s="68" t="s">
        <v>290</v>
      </c>
      <c r="C261" s="133" t="s">
        <v>88</v>
      </c>
      <c r="D261" s="133" t="s">
        <v>72</v>
      </c>
      <c r="E261" s="151" t="s">
        <v>24</v>
      </c>
      <c r="F261" s="151" t="s">
        <v>104</v>
      </c>
      <c r="G261" s="151" t="s">
        <v>419</v>
      </c>
      <c r="H261" s="133" t="s">
        <v>98</v>
      </c>
      <c r="I261" s="133" t="s">
        <v>26</v>
      </c>
      <c r="J261" s="133" t="s">
        <v>26</v>
      </c>
      <c r="K261" s="235">
        <f>K262</f>
        <v>0</v>
      </c>
      <c r="L261" s="271">
        <v>0</v>
      </c>
      <c r="M261" s="271">
        <v>0</v>
      </c>
    </row>
    <row r="262" spans="1:13" s="8" customFormat="1" ht="51" thickBot="1">
      <c r="A262" s="241" t="s">
        <v>415</v>
      </c>
      <c r="B262" s="68" t="s">
        <v>290</v>
      </c>
      <c r="C262" s="133" t="s">
        <v>88</v>
      </c>
      <c r="D262" s="133" t="s">
        <v>72</v>
      </c>
      <c r="E262" s="151" t="s">
        <v>24</v>
      </c>
      <c r="F262" s="151" t="s">
        <v>104</v>
      </c>
      <c r="G262" s="151" t="s">
        <v>419</v>
      </c>
      <c r="H262" s="133" t="s">
        <v>421</v>
      </c>
      <c r="I262" s="133" t="s">
        <v>26</v>
      </c>
      <c r="J262" s="133" t="s">
        <v>26</v>
      </c>
      <c r="K262" s="235">
        <f>K263</f>
        <v>0</v>
      </c>
      <c r="L262" s="271">
        <v>0</v>
      </c>
      <c r="M262" s="271">
        <v>0</v>
      </c>
    </row>
    <row r="263" spans="1:13" s="19" customFormat="1" ht="34.5" thickBot="1">
      <c r="A263" s="241" t="s">
        <v>219</v>
      </c>
      <c r="B263" s="68" t="s">
        <v>290</v>
      </c>
      <c r="C263" s="133" t="s">
        <v>88</v>
      </c>
      <c r="D263" s="133" t="s">
        <v>72</v>
      </c>
      <c r="E263" s="151" t="s">
        <v>24</v>
      </c>
      <c r="F263" s="151" t="s">
        <v>104</v>
      </c>
      <c r="G263" s="151" t="s">
        <v>419</v>
      </c>
      <c r="H263" s="133" t="s">
        <v>421</v>
      </c>
      <c r="I263" s="133" t="s">
        <v>385</v>
      </c>
      <c r="J263" s="133" t="s">
        <v>385</v>
      </c>
      <c r="K263" s="235">
        <f>K264</f>
        <v>0</v>
      </c>
      <c r="L263" s="271">
        <v>0</v>
      </c>
      <c r="M263" s="271">
        <v>0</v>
      </c>
    </row>
    <row r="264" spans="1:13" s="19" customFormat="1" ht="51" thickBot="1">
      <c r="A264" s="241" t="s">
        <v>416</v>
      </c>
      <c r="B264" s="68" t="s">
        <v>290</v>
      </c>
      <c r="C264" s="133" t="s">
        <v>88</v>
      </c>
      <c r="D264" s="133" t="s">
        <v>72</v>
      </c>
      <c r="E264" s="151" t="s">
        <v>24</v>
      </c>
      <c r="F264" s="151" t="s">
        <v>104</v>
      </c>
      <c r="G264" s="151" t="s">
        <v>419</v>
      </c>
      <c r="H264" s="133" t="s">
        <v>421</v>
      </c>
      <c r="I264" s="133" t="s">
        <v>333</v>
      </c>
      <c r="J264" s="133" t="s">
        <v>42</v>
      </c>
      <c r="K264" s="235">
        <f>K265</f>
        <v>0</v>
      </c>
      <c r="L264" s="271">
        <v>0</v>
      </c>
      <c r="M264" s="271">
        <v>0</v>
      </c>
    </row>
    <row r="265" spans="1:13" s="8" customFormat="1" ht="51" thickBot="1">
      <c r="A265" s="241" t="s">
        <v>417</v>
      </c>
      <c r="B265" s="68" t="s">
        <v>290</v>
      </c>
      <c r="C265" s="133" t="s">
        <v>88</v>
      </c>
      <c r="D265" s="133" t="s">
        <v>72</v>
      </c>
      <c r="E265" s="151" t="s">
        <v>24</v>
      </c>
      <c r="F265" s="151" t="s">
        <v>104</v>
      </c>
      <c r="G265" s="151" t="s">
        <v>419</v>
      </c>
      <c r="H265" s="133" t="s">
        <v>421</v>
      </c>
      <c r="I265" s="133" t="s">
        <v>40</v>
      </c>
      <c r="J265" s="133" t="s">
        <v>52</v>
      </c>
      <c r="K265" s="235">
        <v>0</v>
      </c>
      <c r="L265" s="271">
        <v>0</v>
      </c>
      <c r="M265" s="271">
        <v>0</v>
      </c>
    </row>
    <row r="266" spans="1:13" s="19" customFormat="1" ht="19.5" thickBot="1">
      <c r="A266" s="69" t="s">
        <v>90</v>
      </c>
      <c r="B266" s="68" t="s">
        <v>290</v>
      </c>
      <c r="C266" s="155" t="s">
        <v>69</v>
      </c>
      <c r="D266" s="155" t="s">
        <v>25</v>
      </c>
      <c r="E266" s="156" t="s">
        <v>25</v>
      </c>
      <c r="F266" s="156" t="s">
        <v>104</v>
      </c>
      <c r="G266" s="156" t="s">
        <v>25</v>
      </c>
      <c r="H266" s="155" t="s">
        <v>98</v>
      </c>
      <c r="I266" s="155" t="s">
        <v>26</v>
      </c>
      <c r="J266" s="155" t="s">
        <v>26</v>
      </c>
      <c r="K266" s="154">
        <f>K267</f>
        <v>0.133</v>
      </c>
      <c r="L266" s="154">
        <f>L267</f>
        <v>0.133</v>
      </c>
      <c r="M266" s="154">
        <f>M267</f>
        <v>0.133</v>
      </c>
    </row>
    <row r="267" spans="1:13" s="8" customFormat="1" ht="19.5" thickBot="1">
      <c r="A267" s="89" t="s">
        <v>247</v>
      </c>
      <c r="B267" s="68" t="s">
        <v>290</v>
      </c>
      <c r="C267" s="85" t="s">
        <v>69</v>
      </c>
      <c r="D267" s="85" t="s">
        <v>69</v>
      </c>
      <c r="E267" s="146" t="s">
        <v>25</v>
      </c>
      <c r="F267" s="146" t="s">
        <v>104</v>
      </c>
      <c r="G267" s="146" t="s">
        <v>25</v>
      </c>
      <c r="H267" s="85" t="s">
        <v>98</v>
      </c>
      <c r="I267" s="85" t="s">
        <v>26</v>
      </c>
      <c r="J267" s="85" t="s">
        <v>26</v>
      </c>
      <c r="K267" s="86">
        <f>K269</f>
        <v>0.133</v>
      </c>
      <c r="L267" s="86">
        <f>L269</f>
        <v>0.133</v>
      </c>
      <c r="M267" s="86">
        <f>M269</f>
        <v>0.133</v>
      </c>
    </row>
    <row r="268" spans="1:13" s="8" customFormat="1" ht="48.75" thickBot="1">
      <c r="A268" s="96" t="s">
        <v>452</v>
      </c>
      <c r="B268" s="68" t="s">
        <v>290</v>
      </c>
      <c r="C268" s="85" t="s">
        <v>69</v>
      </c>
      <c r="D268" s="85" t="s">
        <v>69</v>
      </c>
      <c r="E268" s="146" t="s">
        <v>24</v>
      </c>
      <c r="F268" s="146" t="s">
        <v>104</v>
      </c>
      <c r="G268" s="146" t="s">
        <v>25</v>
      </c>
      <c r="H268" s="85" t="s">
        <v>98</v>
      </c>
      <c r="I268" s="85" t="s">
        <v>26</v>
      </c>
      <c r="J268" s="85" t="s">
        <v>26</v>
      </c>
      <c r="K268" s="86">
        <f>K267</f>
        <v>0.133</v>
      </c>
      <c r="L268" s="86">
        <f>L267</f>
        <v>0.133</v>
      </c>
      <c r="M268" s="86">
        <f>M267</f>
        <v>0.133</v>
      </c>
    </row>
    <row r="269" spans="1:13" s="8" customFormat="1" ht="80.25" thickBot="1">
      <c r="A269" s="157" t="s">
        <v>234</v>
      </c>
      <c r="B269" s="68" t="s">
        <v>290</v>
      </c>
      <c r="C269" s="85" t="s">
        <v>69</v>
      </c>
      <c r="D269" s="85" t="s">
        <v>69</v>
      </c>
      <c r="E269" s="146" t="s">
        <v>24</v>
      </c>
      <c r="F269" s="146" t="s">
        <v>104</v>
      </c>
      <c r="G269" s="146" t="s">
        <v>91</v>
      </c>
      <c r="H269" s="85" t="s">
        <v>98</v>
      </c>
      <c r="I269" s="85" t="s">
        <v>26</v>
      </c>
      <c r="J269" s="85" t="s">
        <v>26</v>
      </c>
      <c r="K269" s="86">
        <f aca="true" t="shared" si="47" ref="K269:M271">K270</f>
        <v>0.133</v>
      </c>
      <c r="L269" s="86">
        <f t="shared" si="47"/>
        <v>0.133</v>
      </c>
      <c r="M269" s="86">
        <f t="shared" si="47"/>
        <v>0.133</v>
      </c>
    </row>
    <row r="270" spans="1:13" s="8" customFormat="1" ht="64.5" thickBot="1">
      <c r="A270" s="157" t="s">
        <v>164</v>
      </c>
      <c r="B270" s="68" t="s">
        <v>290</v>
      </c>
      <c r="C270" s="73" t="s">
        <v>69</v>
      </c>
      <c r="D270" s="73" t="s">
        <v>69</v>
      </c>
      <c r="E270" s="138" t="s">
        <v>24</v>
      </c>
      <c r="F270" s="138" t="s">
        <v>104</v>
      </c>
      <c r="G270" s="138" t="s">
        <v>91</v>
      </c>
      <c r="H270" s="73" t="s">
        <v>120</v>
      </c>
      <c r="I270" s="73" t="s">
        <v>26</v>
      </c>
      <c r="J270" s="73" t="s">
        <v>26</v>
      </c>
      <c r="K270" s="43">
        <f t="shared" si="47"/>
        <v>0.133</v>
      </c>
      <c r="L270" s="43">
        <f t="shared" si="47"/>
        <v>0.133</v>
      </c>
      <c r="M270" s="43">
        <f t="shared" si="47"/>
        <v>0.133</v>
      </c>
    </row>
    <row r="271" spans="1:13" s="19" customFormat="1" ht="19.5" thickBot="1">
      <c r="A271" s="80" t="s">
        <v>63</v>
      </c>
      <c r="B271" s="68" t="s">
        <v>290</v>
      </c>
      <c r="C271" s="85" t="s">
        <v>69</v>
      </c>
      <c r="D271" s="85" t="s">
        <v>69</v>
      </c>
      <c r="E271" s="146" t="s">
        <v>24</v>
      </c>
      <c r="F271" s="146" t="s">
        <v>104</v>
      </c>
      <c r="G271" s="146" t="s">
        <v>91</v>
      </c>
      <c r="H271" s="85" t="s">
        <v>120</v>
      </c>
      <c r="I271" s="85" t="s">
        <v>64</v>
      </c>
      <c r="J271" s="85" t="s">
        <v>26</v>
      </c>
      <c r="K271" s="86">
        <f t="shared" si="47"/>
        <v>0.133</v>
      </c>
      <c r="L271" s="86">
        <f t="shared" si="47"/>
        <v>0.133</v>
      </c>
      <c r="M271" s="86">
        <f t="shared" si="47"/>
        <v>0.133</v>
      </c>
    </row>
    <row r="272" spans="1:13" s="8" customFormat="1" ht="19.5" thickBot="1">
      <c r="A272" s="130" t="s">
        <v>65</v>
      </c>
      <c r="B272" s="68" t="s">
        <v>290</v>
      </c>
      <c r="C272" s="85" t="s">
        <v>69</v>
      </c>
      <c r="D272" s="85" t="s">
        <v>69</v>
      </c>
      <c r="E272" s="146" t="s">
        <v>24</v>
      </c>
      <c r="F272" s="146" t="s">
        <v>104</v>
      </c>
      <c r="G272" s="146" t="s">
        <v>91</v>
      </c>
      <c r="H272" s="85" t="s">
        <v>120</v>
      </c>
      <c r="I272" s="85" t="s">
        <v>64</v>
      </c>
      <c r="J272" s="85" t="s">
        <v>66</v>
      </c>
      <c r="K272" s="227">
        <f>K273</f>
        <v>0.133</v>
      </c>
      <c r="L272" s="227">
        <f>L273</f>
        <v>0.133</v>
      </c>
      <c r="M272" s="227">
        <f>M273</f>
        <v>0.133</v>
      </c>
    </row>
    <row r="273" spans="1:13" s="8" customFormat="1" ht="34.5" thickBot="1">
      <c r="A273" s="101" t="s">
        <v>67</v>
      </c>
      <c r="B273" s="68" t="s">
        <v>290</v>
      </c>
      <c r="C273" s="102" t="s">
        <v>69</v>
      </c>
      <c r="D273" s="102" t="s">
        <v>69</v>
      </c>
      <c r="E273" s="158" t="s">
        <v>24</v>
      </c>
      <c r="F273" s="158" t="s">
        <v>104</v>
      </c>
      <c r="G273" s="158" t="s">
        <v>91</v>
      </c>
      <c r="H273" s="102" t="s">
        <v>120</v>
      </c>
      <c r="I273" s="102" t="s">
        <v>64</v>
      </c>
      <c r="J273" s="102" t="s">
        <v>68</v>
      </c>
      <c r="K273" s="71">
        <v>0.133</v>
      </c>
      <c r="L273" s="71">
        <v>0.133</v>
      </c>
      <c r="M273" s="71">
        <v>0.133</v>
      </c>
    </row>
    <row r="274" spans="1:13" s="8" customFormat="1" ht="17.25" thickBot="1">
      <c r="A274" s="159" t="s">
        <v>330</v>
      </c>
      <c r="B274" s="68" t="s">
        <v>290</v>
      </c>
      <c r="C274" s="70" t="s">
        <v>91</v>
      </c>
      <c r="D274" s="70" t="s">
        <v>25</v>
      </c>
      <c r="E274" s="70" t="s">
        <v>25</v>
      </c>
      <c r="F274" s="70" t="s">
        <v>104</v>
      </c>
      <c r="G274" s="70" t="s">
        <v>25</v>
      </c>
      <c r="H274" s="160" t="s">
        <v>98</v>
      </c>
      <c r="I274" s="70" t="s">
        <v>26</v>
      </c>
      <c r="J274" s="155" t="s">
        <v>26</v>
      </c>
      <c r="K274" s="161">
        <f>K275</f>
        <v>622.38638</v>
      </c>
      <c r="L274" s="161">
        <f>L275</f>
        <v>353.92935</v>
      </c>
      <c r="M274" s="161">
        <f>M275</f>
        <v>340.42935</v>
      </c>
    </row>
    <row r="275" spans="1:13" s="19" customFormat="1" ht="17.25" thickBot="1">
      <c r="A275" s="89" t="s">
        <v>92</v>
      </c>
      <c r="B275" s="68" t="s">
        <v>290</v>
      </c>
      <c r="C275" s="93" t="s">
        <v>91</v>
      </c>
      <c r="D275" s="93" t="s">
        <v>24</v>
      </c>
      <c r="E275" s="68" t="s">
        <v>25</v>
      </c>
      <c r="F275" s="68" t="s">
        <v>104</v>
      </c>
      <c r="G275" s="68" t="s">
        <v>25</v>
      </c>
      <c r="H275" s="162" t="s">
        <v>98</v>
      </c>
      <c r="I275" s="93" t="s">
        <v>26</v>
      </c>
      <c r="J275" s="42" t="s">
        <v>26</v>
      </c>
      <c r="K275" s="163">
        <f aca="true" t="shared" si="48" ref="K275:M276">K276</f>
        <v>622.38638</v>
      </c>
      <c r="L275" s="163">
        <f t="shared" si="48"/>
        <v>353.92935</v>
      </c>
      <c r="M275" s="163">
        <f t="shared" si="48"/>
        <v>340.42935</v>
      </c>
    </row>
    <row r="276" spans="1:13" s="19" customFormat="1" ht="63.75" thickBot="1">
      <c r="A276" s="74" t="s">
        <v>453</v>
      </c>
      <c r="B276" s="68" t="s">
        <v>290</v>
      </c>
      <c r="C276" s="73" t="s">
        <v>91</v>
      </c>
      <c r="D276" s="93" t="s">
        <v>24</v>
      </c>
      <c r="E276" s="73" t="s">
        <v>24</v>
      </c>
      <c r="F276" s="73" t="s">
        <v>104</v>
      </c>
      <c r="G276" s="73" t="s">
        <v>25</v>
      </c>
      <c r="H276" s="73" t="s">
        <v>98</v>
      </c>
      <c r="I276" s="73" t="s">
        <v>26</v>
      </c>
      <c r="J276" s="73" t="s">
        <v>26</v>
      </c>
      <c r="K276" s="43">
        <f t="shared" si="48"/>
        <v>622.38638</v>
      </c>
      <c r="L276" s="43">
        <f t="shared" si="48"/>
        <v>353.92935</v>
      </c>
      <c r="M276" s="43">
        <f t="shared" si="48"/>
        <v>340.42935</v>
      </c>
    </row>
    <row r="277" spans="1:13" s="8" customFormat="1" ht="48" thickBot="1">
      <c r="A277" s="164" t="s">
        <v>292</v>
      </c>
      <c r="B277" s="68" t="s">
        <v>290</v>
      </c>
      <c r="C277" s="93" t="s">
        <v>91</v>
      </c>
      <c r="D277" s="93" t="s">
        <v>24</v>
      </c>
      <c r="E277" s="73" t="s">
        <v>24</v>
      </c>
      <c r="F277" s="73" t="s">
        <v>104</v>
      </c>
      <c r="G277" s="73" t="s">
        <v>83</v>
      </c>
      <c r="H277" s="73" t="s">
        <v>98</v>
      </c>
      <c r="I277" s="73" t="s">
        <v>26</v>
      </c>
      <c r="J277" s="73" t="s">
        <v>26</v>
      </c>
      <c r="K277" s="43">
        <f>K278+K296</f>
        <v>622.38638</v>
      </c>
      <c r="L277" s="43">
        <f>L278+L296</f>
        <v>353.92935</v>
      </c>
      <c r="M277" s="43">
        <f>M278+M296</f>
        <v>340.42935</v>
      </c>
    </row>
    <row r="278" spans="1:13" s="8" customFormat="1" ht="48" thickBot="1">
      <c r="A278" s="81" t="s">
        <v>293</v>
      </c>
      <c r="B278" s="68" t="s">
        <v>290</v>
      </c>
      <c r="C278" s="93" t="s">
        <v>91</v>
      </c>
      <c r="D278" s="93" t="s">
        <v>24</v>
      </c>
      <c r="E278" s="73" t="s">
        <v>24</v>
      </c>
      <c r="F278" s="73" t="s">
        <v>104</v>
      </c>
      <c r="G278" s="73" t="s">
        <v>83</v>
      </c>
      <c r="H278" s="73" t="s">
        <v>294</v>
      </c>
      <c r="I278" s="73" t="s">
        <v>26</v>
      </c>
      <c r="J278" s="73" t="s">
        <v>26</v>
      </c>
      <c r="K278" s="43">
        <f>K279+K286</f>
        <v>541.80169</v>
      </c>
      <c r="L278" s="43">
        <f>L279+L286</f>
        <v>273.34466</v>
      </c>
      <c r="M278" s="43">
        <f>M279+M286</f>
        <v>259.84466</v>
      </c>
    </row>
    <row r="279" spans="1:13" s="8" customFormat="1" ht="38.25" thickBot="1">
      <c r="A279" s="82" t="s">
        <v>295</v>
      </c>
      <c r="B279" s="68" t="s">
        <v>290</v>
      </c>
      <c r="C279" s="93" t="s">
        <v>91</v>
      </c>
      <c r="D279" s="93" t="s">
        <v>24</v>
      </c>
      <c r="E279" s="83" t="s">
        <v>24</v>
      </c>
      <c r="F279" s="83" t="s">
        <v>104</v>
      </c>
      <c r="G279" s="73" t="s">
        <v>83</v>
      </c>
      <c r="H279" s="73" t="s">
        <v>294</v>
      </c>
      <c r="I279" s="83" t="s">
        <v>176</v>
      </c>
      <c r="J279" s="83" t="s">
        <v>26</v>
      </c>
      <c r="K279" s="84">
        <f>K280+K283</f>
        <v>229.84466</v>
      </c>
      <c r="L279" s="84">
        <f>L280+L283</f>
        <v>229.84466</v>
      </c>
      <c r="M279" s="84">
        <f>M280+M283</f>
        <v>229.84466</v>
      </c>
    </row>
    <row r="280" spans="1:13" s="8" customFormat="1" ht="38.25" thickBot="1">
      <c r="A280" s="78" t="s">
        <v>296</v>
      </c>
      <c r="B280" s="68" t="s">
        <v>290</v>
      </c>
      <c r="C280" s="93" t="s">
        <v>91</v>
      </c>
      <c r="D280" s="93" t="s">
        <v>24</v>
      </c>
      <c r="E280" s="83" t="s">
        <v>24</v>
      </c>
      <c r="F280" s="83" t="s">
        <v>104</v>
      </c>
      <c r="G280" s="73" t="s">
        <v>83</v>
      </c>
      <c r="H280" s="73" t="s">
        <v>294</v>
      </c>
      <c r="I280" s="83" t="s">
        <v>174</v>
      </c>
      <c r="J280" s="83" t="s">
        <v>26</v>
      </c>
      <c r="K280" s="84">
        <f aca="true" t="shared" si="49" ref="K280:M281">K281</f>
        <v>176.532</v>
      </c>
      <c r="L280" s="84">
        <f t="shared" si="49"/>
        <v>176.532</v>
      </c>
      <c r="M280" s="84">
        <f t="shared" si="49"/>
        <v>176.532</v>
      </c>
    </row>
    <row r="281" spans="1:13" s="8" customFormat="1" ht="33.75" thickBot="1">
      <c r="A281" s="80" t="s">
        <v>32</v>
      </c>
      <c r="B281" s="68" t="s">
        <v>290</v>
      </c>
      <c r="C281" s="93" t="s">
        <v>91</v>
      </c>
      <c r="D281" s="93" t="s">
        <v>24</v>
      </c>
      <c r="E281" s="73" t="s">
        <v>24</v>
      </c>
      <c r="F281" s="73" t="s">
        <v>104</v>
      </c>
      <c r="G281" s="73" t="s">
        <v>83</v>
      </c>
      <c r="H281" s="73" t="s">
        <v>294</v>
      </c>
      <c r="I281" s="85" t="s">
        <v>174</v>
      </c>
      <c r="J281" s="85" t="s">
        <v>33</v>
      </c>
      <c r="K281" s="86">
        <f t="shared" si="49"/>
        <v>176.532</v>
      </c>
      <c r="L281" s="86">
        <f t="shared" si="49"/>
        <v>176.532</v>
      </c>
      <c r="M281" s="86">
        <f t="shared" si="49"/>
        <v>176.532</v>
      </c>
    </row>
    <row r="282" spans="1:13" s="8" customFormat="1" ht="17.25" thickBot="1">
      <c r="A282" s="80" t="s">
        <v>34</v>
      </c>
      <c r="B282" s="68" t="s">
        <v>290</v>
      </c>
      <c r="C282" s="93" t="s">
        <v>91</v>
      </c>
      <c r="D282" s="93" t="s">
        <v>24</v>
      </c>
      <c r="E282" s="73" t="s">
        <v>24</v>
      </c>
      <c r="F282" s="73" t="s">
        <v>104</v>
      </c>
      <c r="G282" s="73" t="s">
        <v>83</v>
      </c>
      <c r="H282" s="73" t="s">
        <v>294</v>
      </c>
      <c r="I282" s="85" t="s">
        <v>174</v>
      </c>
      <c r="J282" s="85" t="s">
        <v>35</v>
      </c>
      <c r="K282" s="227">
        <v>176.532</v>
      </c>
      <c r="L282" s="227">
        <v>176.532</v>
      </c>
      <c r="M282" s="227">
        <v>176.532</v>
      </c>
    </row>
    <row r="283" spans="1:13" s="8" customFormat="1" ht="50.25" thickBot="1">
      <c r="A283" s="80" t="s">
        <v>209</v>
      </c>
      <c r="B283" s="68" t="s">
        <v>290</v>
      </c>
      <c r="C283" s="93" t="s">
        <v>91</v>
      </c>
      <c r="D283" s="93" t="s">
        <v>24</v>
      </c>
      <c r="E283" s="73" t="s">
        <v>24</v>
      </c>
      <c r="F283" s="73" t="s">
        <v>104</v>
      </c>
      <c r="G283" s="73" t="s">
        <v>83</v>
      </c>
      <c r="H283" s="85" t="s">
        <v>294</v>
      </c>
      <c r="I283" s="85" t="s">
        <v>175</v>
      </c>
      <c r="J283" s="85" t="s">
        <v>26</v>
      </c>
      <c r="K283" s="86">
        <f aca="true" t="shared" si="50" ref="K283:M284">K284</f>
        <v>53.31266</v>
      </c>
      <c r="L283" s="86">
        <f t="shared" si="50"/>
        <v>53.31266</v>
      </c>
      <c r="M283" s="86">
        <f t="shared" si="50"/>
        <v>53.31266</v>
      </c>
    </row>
    <row r="284" spans="1:13" s="8" customFormat="1" ht="33.75" thickBot="1">
      <c r="A284" s="80" t="s">
        <v>32</v>
      </c>
      <c r="B284" s="68" t="s">
        <v>290</v>
      </c>
      <c r="C284" s="93" t="s">
        <v>91</v>
      </c>
      <c r="D284" s="93" t="s">
        <v>24</v>
      </c>
      <c r="E284" s="73" t="s">
        <v>24</v>
      </c>
      <c r="F284" s="73" t="s">
        <v>104</v>
      </c>
      <c r="G284" s="73" t="s">
        <v>83</v>
      </c>
      <c r="H284" s="85" t="s">
        <v>294</v>
      </c>
      <c r="I284" s="85" t="s">
        <v>175</v>
      </c>
      <c r="J284" s="85" t="s">
        <v>33</v>
      </c>
      <c r="K284" s="86">
        <f t="shared" si="50"/>
        <v>53.31266</v>
      </c>
      <c r="L284" s="86">
        <f t="shared" si="50"/>
        <v>53.31266</v>
      </c>
      <c r="M284" s="86">
        <f t="shared" si="50"/>
        <v>53.31266</v>
      </c>
    </row>
    <row r="285" spans="1:13" s="8" customFormat="1" ht="17.25" thickBot="1">
      <c r="A285" s="80" t="s">
        <v>36</v>
      </c>
      <c r="B285" s="68" t="s">
        <v>290</v>
      </c>
      <c r="C285" s="93" t="s">
        <v>91</v>
      </c>
      <c r="D285" s="93" t="s">
        <v>24</v>
      </c>
      <c r="E285" s="73" t="s">
        <v>24</v>
      </c>
      <c r="F285" s="73" t="s">
        <v>104</v>
      </c>
      <c r="G285" s="73" t="s">
        <v>83</v>
      </c>
      <c r="H285" s="85" t="s">
        <v>294</v>
      </c>
      <c r="I285" s="85" t="s">
        <v>175</v>
      </c>
      <c r="J285" s="85" t="s">
        <v>37</v>
      </c>
      <c r="K285" s="227">
        <v>53.31266</v>
      </c>
      <c r="L285" s="227">
        <v>53.31266</v>
      </c>
      <c r="M285" s="227">
        <v>53.31266</v>
      </c>
    </row>
    <row r="286" spans="1:13" s="8" customFormat="1" ht="57" thickBot="1">
      <c r="A286" s="87" t="s">
        <v>39</v>
      </c>
      <c r="B286" s="68" t="s">
        <v>290</v>
      </c>
      <c r="C286" s="93" t="s">
        <v>91</v>
      </c>
      <c r="D286" s="93" t="s">
        <v>24</v>
      </c>
      <c r="E286" s="83" t="s">
        <v>24</v>
      </c>
      <c r="F286" s="83" t="s">
        <v>104</v>
      </c>
      <c r="G286" s="73" t="s">
        <v>83</v>
      </c>
      <c r="H286" s="85" t="s">
        <v>294</v>
      </c>
      <c r="I286" s="165" t="s">
        <v>40</v>
      </c>
      <c r="J286" s="165" t="s">
        <v>26</v>
      </c>
      <c r="K286" s="231">
        <f>K287+K292</f>
        <v>311.95703000000003</v>
      </c>
      <c r="L286" s="231">
        <f>L287+L292</f>
        <v>43.5</v>
      </c>
      <c r="M286" s="231">
        <f>M287+M292</f>
        <v>30</v>
      </c>
    </row>
    <row r="287" spans="1:13" s="8" customFormat="1" ht="17.25" thickBot="1">
      <c r="A287" s="80" t="s">
        <v>41</v>
      </c>
      <c r="B287" s="68" t="s">
        <v>290</v>
      </c>
      <c r="C287" s="93" t="s">
        <v>91</v>
      </c>
      <c r="D287" s="93" t="s">
        <v>24</v>
      </c>
      <c r="E287" s="73" t="s">
        <v>24</v>
      </c>
      <c r="F287" s="73" t="s">
        <v>104</v>
      </c>
      <c r="G287" s="73" t="s">
        <v>83</v>
      </c>
      <c r="H287" s="85" t="s">
        <v>294</v>
      </c>
      <c r="I287" s="85" t="s">
        <v>40</v>
      </c>
      <c r="J287" s="85" t="s">
        <v>42</v>
      </c>
      <c r="K287" s="86">
        <f>K288+K289+K290+K291+K295</f>
        <v>311.95703000000003</v>
      </c>
      <c r="L287" s="86">
        <f>L288+L289+L290+L291</f>
        <v>43.5</v>
      </c>
      <c r="M287" s="86">
        <f>M288+M289+M290+M291</f>
        <v>30</v>
      </c>
    </row>
    <row r="288" spans="1:13" s="8" customFormat="1" ht="17.25" thickBot="1">
      <c r="A288" s="80" t="s">
        <v>47</v>
      </c>
      <c r="B288" s="68" t="s">
        <v>290</v>
      </c>
      <c r="C288" s="93" t="s">
        <v>91</v>
      </c>
      <c r="D288" s="93" t="s">
        <v>24</v>
      </c>
      <c r="E288" s="73" t="s">
        <v>24</v>
      </c>
      <c r="F288" s="73" t="s">
        <v>104</v>
      </c>
      <c r="G288" s="73" t="s">
        <v>83</v>
      </c>
      <c r="H288" s="85" t="s">
        <v>294</v>
      </c>
      <c r="I288" s="85" t="s">
        <v>40</v>
      </c>
      <c r="J288" s="85" t="s">
        <v>48</v>
      </c>
      <c r="K288" s="86">
        <v>50</v>
      </c>
      <c r="L288" s="86">
        <v>43.5</v>
      </c>
      <c r="M288" s="86">
        <v>30</v>
      </c>
    </row>
    <row r="289" spans="1:13" s="8" customFormat="1" ht="17.25" thickBot="1">
      <c r="A289" s="80" t="s">
        <v>49</v>
      </c>
      <c r="B289" s="68" t="s">
        <v>290</v>
      </c>
      <c r="C289" s="93" t="s">
        <v>91</v>
      </c>
      <c r="D289" s="93" t="s">
        <v>24</v>
      </c>
      <c r="E289" s="73" t="s">
        <v>24</v>
      </c>
      <c r="F289" s="73" t="s">
        <v>104</v>
      </c>
      <c r="G289" s="73" t="s">
        <v>83</v>
      </c>
      <c r="H289" s="85" t="s">
        <v>294</v>
      </c>
      <c r="I289" s="85" t="s">
        <v>40</v>
      </c>
      <c r="J289" s="85" t="s">
        <v>50</v>
      </c>
      <c r="K289" s="86">
        <v>0</v>
      </c>
      <c r="L289" s="88">
        <v>0</v>
      </c>
      <c r="M289" s="88">
        <v>0</v>
      </c>
    </row>
    <row r="290" spans="1:13" ht="17.25" thickBot="1">
      <c r="A290" s="80" t="s">
        <v>51</v>
      </c>
      <c r="B290" s="68" t="s">
        <v>290</v>
      </c>
      <c r="C290" s="93" t="s">
        <v>91</v>
      </c>
      <c r="D290" s="93" t="s">
        <v>24</v>
      </c>
      <c r="E290" s="73" t="s">
        <v>24</v>
      </c>
      <c r="F290" s="73" t="s">
        <v>104</v>
      </c>
      <c r="G290" s="73" t="s">
        <v>83</v>
      </c>
      <c r="H290" s="85" t="s">
        <v>294</v>
      </c>
      <c r="I290" s="85" t="s">
        <v>40</v>
      </c>
      <c r="J290" s="85" t="s">
        <v>52</v>
      </c>
      <c r="K290" s="86">
        <v>50</v>
      </c>
      <c r="L290" s="88">
        <v>0</v>
      </c>
      <c r="M290" s="88">
        <v>0</v>
      </c>
    </row>
    <row r="291" spans="1:13" ht="17.25" thickBot="1">
      <c r="A291" s="80" t="s">
        <v>53</v>
      </c>
      <c r="B291" s="68" t="s">
        <v>290</v>
      </c>
      <c r="C291" s="93" t="s">
        <v>91</v>
      </c>
      <c r="D291" s="93" t="s">
        <v>24</v>
      </c>
      <c r="E291" s="73" t="s">
        <v>24</v>
      </c>
      <c r="F291" s="73" t="s">
        <v>104</v>
      </c>
      <c r="G291" s="73" t="s">
        <v>83</v>
      </c>
      <c r="H291" s="85" t="s">
        <v>294</v>
      </c>
      <c r="I291" s="85" t="s">
        <v>40</v>
      </c>
      <c r="J291" s="85" t="s">
        <v>54</v>
      </c>
      <c r="K291" s="86">
        <v>0</v>
      </c>
      <c r="L291" s="88">
        <v>0</v>
      </c>
      <c r="M291" s="88">
        <v>0</v>
      </c>
    </row>
    <row r="292" spans="1:13" ht="17.25" thickBot="1">
      <c r="A292" s="80" t="s">
        <v>55</v>
      </c>
      <c r="B292" s="68" t="s">
        <v>290</v>
      </c>
      <c r="C292" s="93" t="s">
        <v>91</v>
      </c>
      <c r="D292" s="93" t="s">
        <v>24</v>
      </c>
      <c r="E292" s="73" t="s">
        <v>24</v>
      </c>
      <c r="F292" s="73" t="s">
        <v>104</v>
      </c>
      <c r="G292" s="73" t="s">
        <v>83</v>
      </c>
      <c r="H292" s="85" t="s">
        <v>294</v>
      </c>
      <c r="I292" s="85" t="s">
        <v>40</v>
      </c>
      <c r="J292" s="85" t="s">
        <v>56</v>
      </c>
      <c r="K292" s="86">
        <f>K293+K294</f>
        <v>0</v>
      </c>
      <c r="L292" s="88">
        <f>L293+L294</f>
        <v>0</v>
      </c>
      <c r="M292" s="88">
        <f>M293+M294</f>
        <v>0</v>
      </c>
    </row>
    <row r="293" spans="1:13" ht="17.25" thickBot="1">
      <c r="A293" s="80" t="s">
        <v>57</v>
      </c>
      <c r="B293" s="68" t="s">
        <v>290</v>
      </c>
      <c r="C293" s="93" t="s">
        <v>91</v>
      </c>
      <c r="D293" s="93" t="s">
        <v>24</v>
      </c>
      <c r="E293" s="73" t="s">
        <v>24</v>
      </c>
      <c r="F293" s="73" t="s">
        <v>104</v>
      </c>
      <c r="G293" s="73" t="s">
        <v>83</v>
      </c>
      <c r="H293" s="85" t="s">
        <v>294</v>
      </c>
      <c r="I293" s="85" t="s">
        <v>40</v>
      </c>
      <c r="J293" s="85" t="s">
        <v>58</v>
      </c>
      <c r="K293" s="86">
        <v>0</v>
      </c>
      <c r="L293" s="88">
        <v>0</v>
      </c>
      <c r="M293" s="88">
        <v>0</v>
      </c>
    </row>
    <row r="294" spans="1:13" ht="45.75" customHeight="1" thickBot="1">
      <c r="A294" s="80" t="s">
        <v>59</v>
      </c>
      <c r="B294" s="68" t="s">
        <v>290</v>
      </c>
      <c r="C294" s="93" t="s">
        <v>91</v>
      </c>
      <c r="D294" s="93" t="s">
        <v>24</v>
      </c>
      <c r="E294" s="73" t="s">
        <v>24</v>
      </c>
      <c r="F294" s="73" t="s">
        <v>104</v>
      </c>
      <c r="G294" s="73" t="s">
        <v>83</v>
      </c>
      <c r="H294" s="85" t="s">
        <v>294</v>
      </c>
      <c r="I294" s="85" t="s">
        <v>40</v>
      </c>
      <c r="J294" s="85" t="s">
        <v>60</v>
      </c>
      <c r="K294" s="86">
        <v>0</v>
      </c>
      <c r="L294" s="88">
        <v>0</v>
      </c>
      <c r="M294" s="88">
        <v>0</v>
      </c>
    </row>
    <row r="295" spans="1:13" ht="45.75" customHeight="1" thickBot="1">
      <c r="A295" s="80" t="s">
        <v>435</v>
      </c>
      <c r="B295" s="68" t="s">
        <v>290</v>
      </c>
      <c r="C295" s="93" t="s">
        <v>91</v>
      </c>
      <c r="D295" s="93" t="s">
        <v>24</v>
      </c>
      <c r="E295" s="73" t="s">
        <v>24</v>
      </c>
      <c r="F295" s="73" t="s">
        <v>104</v>
      </c>
      <c r="G295" s="73" t="s">
        <v>83</v>
      </c>
      <c r="H295" s="85" t="s">
        <v>294</v>
      </c>
      <c r="I295" s="85" t="s">
        <v>434</v>
      </c>
      <c r="J295" s="85" t="s">
        <v>48</v>
      </c>
      <c r="K295" s="86">
        <v>211.95703</v>
      </c>
      <c r="L295" s="86">
        <v>43.5</v>
      </c>
      <c r="M295" s="86">
        <v>30</v>
      </c>
    </row>
    <row r="296" spans="1:13" ht="45.75" customHeight="1" thickBot="1">
      <c r="A296" s="185" t="s">
        <v>318</v>
      </c>
      <c r="B296" s="68" t="s">
        <v>290</v>
      </c>
      <c r="C296" s="73" t="s">
        <v>91</v>
      </c>
      <c r="D296" s="73" t="s">
        <v>24</v>
      </c>
      <c r="E296" s="98" t="s">
        <v>24</v>
      </c>
      <c r="F296" s="98" t="s">
        <v>104</v>
      </c>
      <c r="G296" s="98" t="s">
        <v>83</v>
      </c>
      <c r="H296" s="133" t="s">
        <v>319</v>
      </c>
      <c r="I296" s="133" t="s">
        <v>26</v>
      </c>
      <c r="J296" s="133" t="s">
        <v>26</v>
      </c>
      <c r="K296" s="152">
        <f aca="true" t="shared" si="51" ref="K296:M297">K297</f>
        <v>80.58469</v>
      </c>
      <c r="L296" s="236">
        <f t="shared" si="51"/>
        <v>80.58469</v>
      </c>
      <c r="M296" s="186">
        <f t="shared" si="51"/>
        <v>80.58469</v>
      </c>
    </row>
    <row r="297" spans="1:13" ht="83.25" thickBot="1">
      <c r="A297" s="185" t="s">
        <v>320</v>
      </c>
      <c r="B297" s="68" t="s">
        <v>290</v>
      </c>
      <c r="C297" s="73" t="s">
        <v>91</v>
      </c>
      <c r="D297" s="73" t="s">
        <v>24</v>
      </c>
      <c r="E297" s="98" t="s">
        <v>24</v>
      </c>
      <c r="F297" s="98" t="s">
        <v>104</v>
      </c>
      <c r="G297" s="98" t="s">
        <v>83</v>
      </c>
      <c r="H297" s="133" t="s">
        <v>319</v>
      </c>
      <c r="I297" s="133" t="s">
        <v>321</v>
      </c>
      <c r="J297" s="133" t="s">
        <v>26</v>
      </c>
      <c r="K297" s="152">
        <f t="shared" si="51"/>
        <v>80.58469</v>
      </c>
      <c r="L297" s="236">
        <f t="shared" si="51"/>
        <v>80.58469</v>
      </c>
      <c r="M297" s="186">
        <f t="shared" si="51"/>
        <v>80.58469</v>
      </c>
    </row>
    <row r="298" spans="1:13" ht="33">
      <c r="A298" s="238" t="s">
        <v>322</v>
      </c>
      <c r="B298" s="68" t="s">
        <v>290</v>
      </c>
      <c r="C298" s="178" t="s">
        <v>91</v>
      </c>
      <c r="D298" s="178" t="s">
        <v>24</v>
      </c>
      <c r="E298" s="178" t="s">
        <v>24</v>
      </c>
      <c r="F298" s="178" t="s">
        <v>104</v>
      </c>
      <c r="G298" s="178" t="s">
        <v>83</v>
      </c>
      <c r="H298" s="41" t="s">
        <v>319</v>
      </c>
      <c r="I298" s="133" t="s">
        <v>176</v>
      </c>
      <c r="J298" s="133" t="s">
        <v>26</v>
      </c>
      <c r="K298" s="152">
        <f>K299+K300</f>
        <v>80.58469</v>
      </c>
      <c r="L298" s="236">
        <f>L299+L300</f>
        <v>80.58469</v>
      </c>
      <c r="M298" s="186">
        <f>M299+M300</f>
        <v>80.58469</v>
      </c>
    </row>
    <row r="299" spans="1:13" ht="16.5">
      <c r="A299" s="140" t="s">
        <v>296</v>
      </c>
      <c r="B299" s="73" t="s">
        <v>290</v>
      </c>
      <c r="C299" s="73" t="s">
        <v>91</v>
      </c>
      <c r="D299" s="73" t="s">
        <v>24</v>
      </c>
      <c r="E299" s="73" t="s">
        <v>24</v>
      </c>
      <c r="F299" s="73" t="s">
        <v>104</v>
      </c>
      <c r="G299" s="73" t="s">
        <v>83</v>
      </c>
      <c r="H299" s="85" t="s">
        <v>319</v>
      </c>
      <c r="I299" s="133" t="s">
        <v>174</v>
      </c>
      <c r="J299" s="133" t="s">
        <v>35</v>
      </c>
      <c r="K299" s="152">
        <v>61.893</v>
      </c>
      <c r="L299" s="236">
        <v>61.893</v>
      </c>
      <c r="M299" s="186">
        <v>61.893</v>
      </c>
    </row>
    <row r="300" spans="1:13" ht="33.75" thickBot="1">
      <c r="A300" s="241" t="s">
        <v>323</v>
      </c>
      <c r="B300" s="73" t="s">
        <v>290</v>
      </c>
      <c r="C300" s="73" t="s">
        <v>91</v>
      </c>
      <c r="D300" s="98" t="s">
        <v>24</v>
      </c>
      <c r="E300" s="98" t="s">
        <v>24</v>
      </c>
      <c r="F300" s="98" t="s">
        <v>104</v>
      </c>
      <c r="G300" s="98" t="s">
        <v>83</v>
      </c>
      <c r="H300" s="133" t="s">
        <v>319</v>
      </c>
      <c r="I300" s="133" t="s">
        <v>175</v>
      </c>
      <c r="J300" s="133" t="s">
        <v>37</v>
      </c>
      <c r="K300" s="152">
        <v>18.69169</v>
      </c>
      <c r="L300" s="236">
        <v>18.69169</v>
      </c>
      <c r="M300" s="186">
        <v>18.69169</v>
      </c>
    </row>
    <row r="301" spans="1:13" ht="17.25" thickBot="1">
      <c r="A301" s="239" t="s">
        <v>330</v>
      </c>
      <c r="B301" s="178" t="s">
        <v>290</v>
      </c>
      <c r="C301" s="98" t="s">
        <v>91</v>
      </c>
      <c r="D301" s="98" t="s">
        <v>25</v>
      </c>
      <c r="E301" s="98" t="s">
        <v>25</v>
      </c>
      <c r="F301" s="98" t="s">
        <v>104</v>
      </c>
      <c r="G301" s="98" t="s">
        <v>25</v>
      </c>
      <c r="H301" s="240" t="s">
        <v>98</v>
      </c>
      <c r="I301" s="70" t="s">
        <v>26</v>
      </c>
      <c r="J301" s="155" t="s">
        <v>26</v>
      </c>
      <c r="K301" s="154">
        <f>K302+K309</f>
        <v>0</v>
      </c>
      <c r="L301" s="154">
        <f>L302+L309</f>
        <v>0</v>
      </c>
      <c r="M301" s="166">
        <f>M302+M309</f>
        <v>0</v>
      </c>
    </row>
    <row r="302" spans="1:13" ht="17.25" thickBot="1">
      <c r="A302" s="89" t="s">
        <v>92</v>
      </c>
      <c r="B302" s="68" t="s">
        <v>290</v>
      </c>
      <c r="C302" s="93" t="s">
        <v>91</v>
      </c>
      <c r="D302" s="93" t="s">
        <v>24</v>
      </c>
      <c r="E302" s="68" t="s">
        <v>25</v>
      </c>
      <c r="F302" s="68" t="s">
        <v>104</v>
      </c>
      <c r="G302" s="68" t="s">
        <v>25</v>
      </c>
      <c r="H302" s="162" t="s">
        <v>98</v>
      </c>
      <c r="I302" s="93" t="s">
        <v>26</v>
      </c>
      <c r="J302" s="42" t="s">
        <v>26</v>
      </c>
      <c r="K302" s="167">
        <f>K303</f>
        <v>0</v>
      </c>
      <c r="L302" s="167">
        <f>L303</f>
        <v>0</v>
      </c>
      <c r="M302" s="167">
        <f>M303</f>
        <v>0</v>
      </c>
    </row>
    <row r="303" spans="1:13" ht="48" thickBot="1">
      <c r="A303" s="96" t="s">
        <v>452</v>
      </c>
      <c r="B303" s="68" t="s">
        <v>290</v>
      </c>
      <c r="C303" s="73" t="s">
        <v>91</v>
      </c>
      <c r="D303" s="73" t="s">
        <v>24</v>
      </c>
      <c r="E303" s="73" t="s">
        <v>24</v>
      </c>
      <c r="F303" s="73" t="s">
        <v>104</v>
      </c>
      <c r="G303" s="73" t="s">
        <v>25</v>
      </c>
      <c r="H303" s="168" t="s">
        <v>98</v>
      </c>
      <c r="I303" s="73" t="s">
        <v>26</v>
      </c>
      <c r="J303" s="85"/>
      <c r="K303" s="86">
        <f aca="true" t="shared" si="52" ref="K303:M306">K304</f>
        <v>0</v>
      </c>
      <c r="L303" s="86">
        <f t="shared" si="52"/>
        <v>0</v>
      </c>
      <c r="M303" s="86">
        <f t="shared" si="52"/>
        <v>0</v>
      </c>
    </row>
    <row r="304" spans="1:13" ht="80.25" thickBot="1">
      <c r="A304" s="157" t="s">
        <v>234</v>
      </c>
      <c r="B304" s="68" t="s">
        <v>290</v>
      </c>
      <c r="C304" s="73" t="s">
        <v>91</v>
      </c>
      <c r="D304" s="146" t="s">
        <v>24</v>
      </c>
      <c r="E304" s="73" t="s">
        <v>24</v>
      </c>
      <c r="F304" s="73" t="s">
        <v>104</v>
      </c>
      <c r="G304" s="73" t="s">
        <v>91</v>
      </c>
      <c r="H304" s="85" t="s">
        <v>98</v>
      </c>
      <c r="I304" s="85" t="s">
        <v>26</v>
      </c>
      <c r="J304" s="85" t="s">
        <v>26</v>
      </c>
      <c r="K304" s="86">
        <f t="shared" si="52"/>
        <v>0</v>
      </c>
      <c r="L304" s="86">
        <f t="shared" si="52"/>
        <v>0</v>
      </c>
      <c r="M304" s="88">
        <f t="shared" si="52"/>
        <v>0</v>
      </c>
    </row>
    <row r="305" spans="1:13" ht="64.5" thickBot="1">
      <c r="A305" s="169" t="s">
        <v>248</v>
      </c>
      <c r="B305" s="68" t="s">
        <v>290</v>
      </c>
      <c r="C305" s="73" t="s">
        <v>91</v>
      </c>
      <c r="D305" s="146" t="s">
        <v>24</v>
      </c>
      <c r="E305" s="73" t="s">
        <v>24</v>
      </c>
      <c r="F305" s="73" t="s">
        <v>104</v>
      </c>
      <c r="G305" s="73" t="s">
        <v>91</v>
      </c>
      <c r="H305" s="85" t="s">
        <v>121</v>
      </c>
      <c r="I305" s="85" t="s">
        <v>26</v>
      </c>
      <c r="J305" s="85" t="s">
        <v>26</v>
      </c>
      <c r="K305" s="86">
        <f t="shared" si="52"/>
        <v>0</v>
      </c>
      <c r="L305" s="86">
        <f t="shared" si="52"/>
        <v>0</v>
      </c>
      <c r="M305" s="88">
        <f t="shared" si="52"/>
        <v>0</v>
      </c>
    </row>
    <row r="306" spans="1:13" ht="19.5" thickBot="1">
      <c r="A306" s="80" t="s">
        <v>63</v>
      </c>
      <c r="B306" s="68" t="s">
        <v>290</v>
      </c>
      <c r="C306" s="73" t="s">
        <v>91</v>
      </c>
      <c r="D306" s="146" t="s">
        <v>24</v>
      </c>
      <c r="E306" s="73" t="s">
        <v>24</v>
      </c>
      <c r="F306" s="73" t="s">
        <v>104</v>
      </c>
      <c r="G306" s="73" t="s">
        <v>91</v>
      </c>
      <c r="H306" s="85" t="s">
        <v>121</v>
      </c>
      <c r="I306" s="85" t="s">
        <v>64</v>
      </c>
      <c r="J306" s="85" t="s">
        <v>26</v>
      </c>
      <c r="K306" s="86">
        <f t="shared" si="52"/>
        <v>0</v>
      </c>
      <c r="L306" s="86">
        <f t="shared" si="52"/>
        <v>0</v>
      </c>
      <c r="M306" s="88">
        <f t="shared" si="52"/>
        <v>0</v>
      </c>
    </row>
    <row r="307" spans="1:13" ht="19.5" thickBot="1">
      <c r="A307" s="80" t="s">
        <v>65</v>
      </c>
      <c r="B307" s="68" t="s">
        <v>290</v>
      </c>
      <c r="C307" s="73" t="s">
        <v>91</v>
      </c>
      <c r="D307" s="146" t="s">
        <v>24</v>
      </c>
      <c r="E307" s="73" t="s">
        <v>24</v>
      </c>
      <c r="F307" s="73" t="s">
        <v>104</v>
      </c>
      <c r="G307" s="73" t="s">
        <v>91</v>
      </c>
      <c r="H307" s="85" t="s">
        <v>121</v>
      </c>
      <c r="I307" s="85" t="s">
        <v>64</v>
      </c>
      <c r="J307" s="85" t="s">
        <v>66</v>
      </c>
      <c r="K307" s="86">
        <v>0</v>
      </c>
      <c r="L307" s="86">
        <v>0</v>
      </c>
      <c r="M307" s="88">
        <v>0</v>
      </c>
    </row>
    <row r="308" spans="1:13" ht="34.5" thickBot="1">
      <c r="A308" s="80" t="s">
        <v>67</v>
      </c>
      <c r="B308" s="68" t="s">
        <v>290</v>
      </c>
      <c r="C308" s="73" t="s">
        <v>91</v>
      </c>
      <c r="D308" s="146" t="s">
        <v>24</v>
      </c>
      <c r="E308" s="73" t="s">
        <v>24</v>
      </c>
      <c r="F308" s="73" t="s">
        <v>104</v>
      </c>
      <c r="G308" s="73" t="s">
        <v>91</v>
      </c>
      <c r="H308" s="85" t="s">
        <v>121</v>
      </c>
      <c r="I308" s="85" t="s">
        <v>64</v>
      </c>
      <c r="J308" s="85" t="s">
        <v>68</v>
      </c>
      <c r="K308" s="71">
        <v>0</v>
      </c>
      <c r="L308" s="71">
        <v>0</v>
      </c>
      <c r="M308" s="71">
        <v>0</v>
      </c>
    </row>
    <row r="309" spans="1:13" ht="33.75" thickBot="1">
      <c r="A309" s="170" t="s">
        <v>93</v>
      </c>
      <c r="B309" s="68" t="s">
        <v>290</v>
      </c>
      <c r="C309" s="73" t="s">
        <v>91</v>
      </c>
      <c r="D309" s="73" t="s">
        <v>38</v>
      </c>
      <c r="E309" s="73" t="s">
        <v>25</v>
      </c>
      <c r="F309" s="73" t="s">
        <v>104</v>
      </c>
      <c r="G309" s="73" t="s">
        <v>25</v>
      </c>
      <c r="H309" s="168" t="s">
        <v>98</v>
      </c>
      <c r="I309" s="73" t="s">
        <v>26</v>
      </c>
      <c r="J309" s="85" t="s">
        <v>26</v>
      </c>
      <c r="K309" s="86">
        <f>K310</f>
        <v>0</v>
      </c>
      <c r="L309" s="86">
        <f>L310</f>
        <v>0</v>
      </c>
      <c r="M309" s="86">
        <f>M310</f>
        <v>0</v>
      </c>
    </row>
    <row r="310" spans="1:13" ht="48" thickBot="1">
      <c r="A310" s="96" t="s">
        <v>291</v>
      </c>
      <c r="B310" s="68" t="s">
        <v>290</v>
      </c>
      <c r="C310" s="73" t="s">
        <v>91</v>
      </c>
      <c r="D310" s="73" t="s">
        <v>38</v>
      </c>
      <c r="E310" s="73" t="s">
        <v>24</v>
      </c>
      <c r="F310" s="73" t="s">
        <v>104</v>
      </c>
      <c r="G310" s="73" t="s">
        <v>25</v>
      </c>
      <c r="H310" s="168" t="s">
        <v>98</v>
      </c>
      <c r="I310" s="73" t="s">
        <v>26</v>
      </c>
      <c r="J310" s="85" t="s">
        <v>26</v>
      </c>
      <c r="K310" s="43">
        <f>L310</f>
        <v>0</v>
      </c>
      <c r="L310" s="86">
        <f>L311</f>
        <v>0</v>
      </c>
      <c r="M310" s="86">
        <f>M311</f>
        <v>0</v>
      </c>
    </row>
    <row r="311" spans="1:13" ht="113.25" thickBot="1">
      <c r="A311" s="91" t="s">
        <v>234</v>
      </c>
      <c r="B311" s="68" t="s">
        <v>290</v>
      </c>
      <c r="C311" s="83" t="s">
        <v>91</v>
      </c>
      <c r="D311" s="138" t="s">
        <v>38</v>
      </c>
      <c r="E311" s="83" t="s">
        <v>24</v>
      </c>
      <c r="F311" s="83" t="s">
        <v>104</v>
      </c>
      <c r="G311" s="83" t="s">
        <v>91</v>
      </c>
      <c r="H311" s="83" t="s">
        <v>98</v>
      </c>
      <c r="I311" s="83" t="s">
        <v>26</v>
      </c>
      <c r="J311" s="83" t="s">
        <v>26</v>
      </c>
      <c r="K311" s="43">
        <f>L311</f>
        <v>0</v>
      </c>
      <c r="L311" s="84">
        <f>L312+L316</f>
        <v>0</v>
      </c>
      <c r="M311" s="84">
        <f>M312+M316</f>
        <v>0</v>
      </c>
    </row>
    <row r="312" spans="1:13" ht="75.75" thickBot="1">
      <c r="A312" s="91" t="s">
        <v>249</v>
      </c>
      <c r="B312" s="68" t="s">
        <v>290</v>
      </c>
      <c r="C312" s="83" t="s">
        <v>91</v>
      </c>
      <c r="D312" s="138" t="s">
        <v>38</v>
      </c>
      <c r="E312" s="83" t="s">
        <v>24</v>
      </c>
      <c r="F312" s="83" t="s">
        <v>104</v>
      </c>
      <c r="G312" s="83" t="s">
        <v>91</v>
      </c>
      <c r="H312" s="83" t="s">
        <v>122</v>
      </c>
      <c r="I312" s="83" t="s">
        <v>26</v>
      </c>
      <c r="J312" s="83" t="s">
        <v>26</v>
      </c>
      <c r="K312" s="84">
        <f aca="true" t="shared" si="53" ref="K312:M314">K313</f>
        <v>0</v>
      </c>
      <c r="L312" s="84">
        <f t="shared" si="53"/>
        <v>0</v>
      </c>
      <c r="M312" s="84">
        <f t="shared" si="53"/>
        <v>0</v>
      </c>
    </row>
    <row r="313" spans="1:13" ht="19.5" thickBot="1">
      <c r="A313" s="80" t="s">
        <v>63</v>
      </c>
      <c r="B313" s="68" t="s">
        <v>290</v>
      </c>
      <c r="C313" s="73" t="s">
        <v>91</v>
      </c>
      <c r="D313" s="146" t="s">
        <v>38</v>
      </c>
      <c r="E313" s="73" t="s">
        <v>24</v>
      </c>
      <c r="F313" s="73" t="s">
        <v>104</v>
      </c>
      <c r="G313" s="73" t="s">
        <v>91</v>
      </c>
      <c r="H313" s="85" t="s">
        <v>122</v>
      </c>
      <c r="I313" s="85" t="s">
        <v>64</v>
      </c>
      <c r="J313" s="85" t="s">
        <v>26</v>
      </c>
      <c r="K313" s="86">
        <f t="shared" si="53"/>
        <v>0</v>
      </c>
      <c r="L313" s="86">
        <f t="shared" si="53"/>
        <v>0</v>
      </c>
      <c r="M313" s="86">
        <f t="shared" si="53"/>
        <v>0</v>
      </c>
    </row>
    <row r="314" spans="1:13" ht="19.5" thickBot="1">
      <c r="A314" s="80" t="s">
        <v>65</v>
      </c>
      <c r="B314" s="68" t="s">
        <v>290</v>
      </c>
      <c r="C314" s="73" t="s">
        <v>91</v>
      </c>
      <c r="D314" s="146" t="s">
        <v>38</v>
      </c>
      <c r="E314" s="73" t="s">
        <v>24</v>
      </c>
      <c r="F314" s="73" t="s">
        <v>104</v>
      </c>
      <c r="G314" s="73" t="s">
        <v>91</v>
      </c>
      <c r="H314" s="85" t="s">
        <v>122</v>
      </c>
      <c r="I314" s="85" t="s">
        <v>64</v>
      </c>
      <c r="J314" s="85" t="s">
        <v>66</v>
      </c>
      <c r="K314" s="86">
        <f t="shared" si="53"/>
        <v>0</v>
      </c>
      <c r="L314" s="86">
        <f t="shared" si="53"/>
        <v>0</v>
      </c>
      <c r="M314" s="86">
        <f t="shared" si="53"/>
        <v>0</v>
      </c>
    </row>
    <row r="315" spans="1:13" ht="34.5" thickBot="1">
      <c r="A315" s="80" t="s">
        <v>67</v>
      </c>
      <c r="B315" s="68" t="s">
        <v>290</v>
      </c>
      <c r="C315" s="73" t="s">
        <v>91</v>
      </c>
      <c r="D315" s="146" t="s">
        <v>38</v>
      </c>
      <c r="E315" s="73" t="s">
        <v>24</v>
      </c>
      <c r="F315" s="73" t="s">
        <v>104</v>
      </c>
      <c r="G315" s="73" t="s">
        <v>91</v>
      </c>
      <c r="H315" s="85" t="s">
        <v>122</v>
      </c>
      <c r="I315" s="85" t="s">
        <v>64</v>
      </c>
      <c r="J315" s="85" t="s">
        <v>68</v>
      </c>
      <c r="K315" s="43">
        <v>0</v>
      </c>
      <c r="L315" s="43">
        <v>0</v>
      </c>
      <c r="M315" s="43">
        <v>0</v>
      </c>
    </row>
    <row r="316" spans="1:13" ht="132" thickBot="1">
      <c r="A316" s="91" t="s">
        <v>250</v>
      </c>
      <c r="B316" s="68" t="s">
        <v>290</v>
      </c>
      <c r="C316" s="83" t="s">
        <v>91</v>
      </c>
      <c r="D316" s="138" t="s">
        <v>38</v>
      </c>
      <c r="E316" s="83" t="s">
        <v>24</v>
      </c>
      <c r="F316" s="83" t="s">
        <v>104</v>
      </c>
      <c r="G316" s="83" t="s">
        <v>91</v>
      </c>
      <c r="H316" s="83" t="s">
        <v>129</v>
      </c>
      <c r="I316" s="83" t="s">
        <v>26</v>
      </c>
      <c r="J316" s="83" t="s">
        <v>26</v>
      </c>
      <c r="K316" s="84">
        <f aca="true" t="shared" si="54" ref="K316:M318">K317</f>
        <v>0</v>
      </c>
      <c r="L316" s="84">
        <f t="shared" si="54"/>
        <v>0</v>
      </c>
      <c r="M316" s="84">
        <f t="shared" si="54"/>
        <v>0</v>
      </c>
    </row>
    <row r="317" spans="1:13" ht="19.5" thickBot="1">
      <c r="A317" s="80" t="s">
        <v>63</v>
      </c>
      <c r="B317" s="68" t="s">
        <v>290</v>
      </c>
      <c r="C317" s="73" t="s">
        <v>91</v>
      </c>
      <c r="D317" s="146" t="s">
        <v>38</v>
      </c>
      <c r="E317" s="73" t="s">
        <v>24</v>
      </c>
      <c r="F317" s="73" t="s">
        <v>104</v>
      </c>
      <c r="G317" s="73" t="s">
        <v>91</v>
      </c>
      <c r="H317" s="85" t="s">
        <v>129</v>
      </c>
      <c r="I317" s="85" t="s">
        <v>64</v>
      </c>
      <c r="J317" s="85" t="s">
        <v>26</v>
      </c>
      <c r="K317" s="86">
        <f t="shared" si="54"/>
        <v>0</v>
      </c>
      <c r="L317" s="86">
        <f t="shared" si="54"/>
        <v>0</v>
      </c>
      <c r="M317" s="88">
        <f t="shared" si="54"/>
        <v>0</v>
      </c>
    </row>
    <row r="318" spans="1:13" ht="19.5" thickBot="1">
      <c r="A318" s="80" t="s">
        <v>65</v>
      </c>
      <c r="B318" s="68" t="s">
        <v>290</v>
      </c>
      <c r="C318" s="73" t="s">
        <v>91</v>
      </c>
      <c r="D318" s="146" t="s">
        <v>38</v>
      </c>
      <c r="E318" s="73" t="s">
        <v>24</v>
      </c>
      <c r="F318" s="73" t="s">
        <v>104</v>
      </c>
      <c r="G318" s="73" t="s">
        <v>91</v>
      </c>
      <c r="H318" s="85" t="s">
        <v>129</v>
      </c>
      <c r="I318" s="85" t="s">
        <v>64</v>
      </c>
      <c r="J318" s="85" t="s">
        <v>66</v>
      </c>
      <c r="K318" s="86">
        <f t="shared" si="54"/>
        <v>0</v>
      </c>
      <c r="L318" s="86">
        <f t="shared" si="54"/>
        <v>0</v>
      </c>
      <c r="M318" s="88">
        <f t="shared" si="54"/>
        <v>0</v>
      </c>
    </row>
    <row r="319" spans="1:13" ht="34.5" thickBot="1">
      <c r="A319" s="101" t="s">
        <v>67</v>
      </c>
      <c r="B319" s="68" t="s">
        <v>290</v>
      </c>
      <c r="C319" s="103" t="s">
        <v>91</v>
      </c>
      <c r="D319" s="158" t="s">
        <v>38</v>
      </c>
      <c r="E319" s="103" t="s">
        <v>24</v>
      </c>
      <c r="F319" s="103" t="s">
        <v>104</v>
      </c>
      <c r="G319" s="103" t="s">
        <v>91</v>
      </c>
      <c r="H319" s="102" t="s">
        <v>129</v>
      </c>
      <c r="I319" s="102" t="s">
        <v>64</v>
      </c>
      <c r="J319" s="102" t="s">
        <v>68</v>
      </c>
      <c r="K319" s="71">
        <v>0</v>
      </c>
      <c r="L319" s="71">
        <v>0</v>
      </c>
      <c r="M319" s="71">
        <v>0</v>
      </c>
    </row>
    <row r="320" spans="1:13" ht="17.25" thickBot="1">
      <c r="A320" s="171" t="s">
        <v>251</v>
      </c>
      <c r="B320" s="68" t="s">
        <v>290</v>
      </c>
      <c r="C320" s="155" t="s">
        <v>79</v>
      </c>
      <c r="D320" s="155" t="s">
        <v>25</v>
      </c>
      <c r="E320" s="155" t="s">
        <v>25</v>
      </c>
      <c r="F320" s="155" t="s">
        <v>104</v>
      </c>
      <c r="G320" s="155" t="s">
        <v>25</v>
      </c>
      <c r="H320" s="155" t="s">
        <v>98</v>
      </c>
      <c r="I320" s="155" t="s">
        <v>26</v>
      </c>
      <c r="J320" s="155" t="s">
        <v>26</v>
      </c>
      <c r="K320" s="172">
        <f>K321+K328</f>
        <v>0</v>
      </c>
      <c r="L320" s="172">
        <f>L321+L328</f>
        <v>0</v>
      </c>
      <c r="M320" s="172">
        <f>M321+M328</f>
        <v>0</v>
      </c>
    </row>
    <row r="321" spans="1:13" ht="17.25" thickBot="1">
      <c r="A321" s="173" t="s">
        <v>160</v>
      </c>
      <c r="B321" s="68" t="s">
        <v>290</v>
      </c>
      <c r="C321" s="155" t="s">
        <v>79</v>
      </c>
      <c r="D321" s="155" t="s">
        <v>24</v>
      </c>
      <c r="E321" s="155" t="s">
        <v>25</v>
      </c>
      <c r="F321" s="155" t="s">
        <v>104</v>
      </c>
      <c r="G321" s="155" t="s">
        <v>25</v>
      </c>
      <c r="H321" s="155" t="s">
        <v>98</v>
      </c>
      <c r="I321" s="155" t="s">
        <v>26</v>
      </c>
      <c r="J321" s="155" t="s">
        <v>26</v>
      </c>
      <c r="K321" s="154">
        <f>K322</f>
        <v>0</v>
      </c>
      <c r="L321" s="154">
        <f>L322</f>
        <v>0</v>
      </c>
      <c r="M321" s="154">
        <f>M322</f>
        <v>0</v>
      </c>
    </row>
    <row r="322" spans="1:13" ht="48" thickBot="1">
      <c r="A322" s="96" t="s">
        <v>291</v>
      </c>
      <c r="B322" s="68" t="s">
        <v>290</v>
      </c>
      <c r="C322" s="85" t="s">
        <v>79</v>
      </c>
      <c r="D322" s="85" t="s">
        <v>24</v>
      </c>
      <c r="E322" s="73" t="s">
        <v>24</v>
      </c>
      <c r="F322" s="73" t="s">
        <v>104</v>
      </c>
      <c r="G322" s="73" t="s">
        <v>25</v>
      </c>
      <c r="H322" s="85" t="s">
        <v>98</v>
      </c>
      <c r="I322" s="85" t="s">
        <v>26</v>
      </c>
      <c r="J322" s="85" t="s">
        <v>26</v>
      </c>
      <c r="K322" s="152">
        <f aca="true" t="shared" si="55" ref="K322:M326">K323</f>
        <v>0</v>
      </c>
      <c r="L322" s="152">
        <f t="shared" si="55"/>
        <v>0</v>
      </c>
      <c r="M322" s="152">
        <f t="shared" si="55"/>
        <v>0</v>
      </c>
    </row>
    <row r="323" spans="1:13" ht="79.5" thickBot="1">
      <c r="A323" s="157" t="s">
        <v>234</v>
      </c>
      <c r="B323" s="68" t="s">
        <v>290</v>
      </c>
      <c r="C323" s="85" t="s">
        <v>79</v>
      </c>
      <c r="D323" s="85" t="s">
        <v>24</v>
      </c>
      <c r="E323" s="73" t="s">
        <v>24</v>
      </c>
      <c r="F323" s="73" t="s">
        <v>104</v>
      </c>
      <c r="G323" s="73" t="s">
        <v>91</v>
      </c>
      <c r="H323" s="85" t="s">
        <v>98</v>
      </c>
      <c r="I323" s="85" t="s">
        <v>26</v>
      </c>
      <c r="J323" s="85" t="s">
        <v>26</v>
      </c>
      <c r="K323" s="86">
        <f t="shared" si="55"/>
        <v>0</v>
      </c>
      <c r="L323" s="86">
        <f t="shared" si="55"/>
        <v>0</v>
      </c>
      <c r="M323" s="86">
        <f t="shared" si="55"/>
        <v>0</v>
      </c>
    </row>
    <row r="324" spans="1:13" ht="48" thickBot="1">
      <c r="A324" s="174" t="s">
        <v>252</v>
      </c>
      <c r="B324" s="68" t="s">
        <v>290</v>
      </c>
      <c r="C324" s="85" t="s">
        <v>79</v>
      </c>
      <c r="D324" s="85" t="s">
        <v>24</v>
      </c>
      <c r="E324" s="73" t="s">
        <v>24</v>
      </c>
      <c r="F324" s="73" t="s">
        <v>104</v>
      </c>
      <c r="G324" s="73" t="s">
        <v>91</v>
      </c>
      <c r="H324" s="85" t="s">
        <v>253</v>
      </c>
      <c r="I324" s="85" t="s">
        <v>26</v>
      </c>
      <c r="J324" s="85" t="s">
        <v>26</v>
      </c>
      <c r="K324" s="86">
        <f t="shared" si="55"/>
        <v>0</v>
      </c>
      <c r="L324" s="86">
        <f t="shared" si="55"/>
        <v>0</v>
      </c>
      <c r="M324" s="86">
        <f t="shared" si="55"/>
        <v>0</v>
      </c>
    </row>
    <row r="325" spans="1:13" ht="17.25" thickBot="1">
      <c r="A325" s="80" t="s">
        <v>63</v>
      </c>
      <c r="B325" s="68" t="s">
        <v>290</v>
      </c>
      <c r="C325" s="85" t="s">
        <v>79</v>
      </c>
      <c r="D325" s="85" t="s">
        <v>24</v>
      </c>
      <c r="E325" s="73" t="s">
        <v>24</v>
      </c>
      <c r="F325" s="73" t="s">
        <v>104</v>
      </c>
      <c r="G325" s="73" t="s">
        <v>91</v>
      </c>
      <c r="H325" s="85" t="s">
        <v>253</v>
      </c>
      <c r="I325" s="85" t="s">
        <v>64</v>
      </c>
      <c r="J325" s="85" t="s">
        <v>26</v>
      </c>
      <c r="K325" s="86">
        <f t="shared" si="55"/>
        <v>0</v>
      </c>
      <c r="L325" s="86">
        <f t="shared" si="55"/>
        <v>0</v>
      </c>
      <c r="M325" s="86">
        <f t="shared" si="55"/>
        <v>0</v>
      </c>
    </row>
    <row r="326" spans="1:13" ht="17.25" thickBot="1">
      <c r="A326" s="80" t="s">
        <v>65</v>
      </c>
      <c r="B326" s="68" t="s">
        <v>290</v>
      </c>
      <c r="C326" s="85" t="s">
        <v>79</v>
      </c>
      <c r="D326" s="85" t="s">
        <v>24</v>
      </c>
      <c r="E326" s="73" t="s">
        <v>24</v>
      </c>
      <c r="F326" s="73" t="s">
        <v>104</v>
      </c>
      <c r="G326" s="73" t="s">
        <v>91</v>
      </c>
      <c r="H326" s="85" t="s">
        <v>253</v>
      </c>
      <c r="I326" s="85" t="s">
        <v>64</v>
      </c>
      <c r="J326" s="85" t="s">
        <v>66</v>
      </c>
      <c r="K326" s="86">
        <f t="shared" si="55"/>
        <v>0</v>
      </c>
      <c r="L326" s="86">
        <f t="shared" si="55"/>
        <v>0</v>
      </c>
      <c r="M326" s="86">
        <f t="shared" si="55"/>
        <v>0</v>
      </c>
    </row>
    <row r="327" spans="1:13" ht="33.75" thickBot="1">
      <c r="A327" s="101" t="s">
        <v>67</v>
      </c>
      <c r="B327" s="68" t="s">
        <v>290</v>
      </c>
      <c r="C327" s="85" t="s">
        <v>79</v>
      </c>
      <c r="D327" s="85" t="s">
        <v>24</v>
      </c>
      <c r="E327" s="103" t="s">
        <v>24</v>
      </c>
      <c r="F327" s="103" t="s">
        <v>104</v>
      </c>
      <c r="G327" s="103" t="s">
        <v>91</v>
      </c>
      <c r="H327" s="85" t="s">
        <v>253</v>
      </c>
      <c r="I327" s="102" t="s">
        <v>64</v>
      </c>
      <c r="J327" s="102" t="s">
        <v>68</v>
      </c>
      <c r="K327" s="175">
        <v>0</v>
      </c>
      <c r="L327" s="175">
        <v>0</v>
      </c>
      <c r="M327" s="175">
        <v>0</v>
      </c>
    </row>
    <row r="328" spans="1:13" ht="17.25" thickBot="1">
      <c r="A328" s="176" t="s">
        <v>254</v>
      </c>
      <c r="B328" s="68" t="s">
        <v>290</v>
      </c>
      <c r="C328" s="85" t="s">
        <v>79</v>
      </c>
      <c r="D328" s="85" t="s">
        <v>72</v>
      </c>
      <c r="E328" s="85" t="s">
        <v>25</v>
      </c>
      <c r="F328" s="85" t="s">
        <v>104</v>
      </c>
      <c r="G328" s="85" t="s">
        <v>25</v>
      </c>
      <c r="H328" s="85" t="s">
        <v>98</v>
      </c>
      <c r="I328" s="85" t="s">
        <v>26</v>
      </c>
      <c r="J328" s="85" t="s">
        <v>26</v>
      </c>
      <c r="K328" s="86">
        <f aca="true" t="shared" si="56" ref="K328:M329">K329</f>
        <v>0</v>
      </c>
      <c r="L328" s="86">
        <f t="shared" si="56"/>
        <v>0</v>
      </c>
      <c r="M328" s="86">
        <f t="shared" si="56"/>
        <v>0</v>
      </c>
    </row>
    <row r="329" spans="1:13" ht="48" thickBot="1">
      <c r="A329" s="177" t="s">
        <v>291</v>
      </c>
      <c r="B329" s="68" t="s">
        <v>290</v>
      </c>
      <c r="C329" s="41" t="s">
        <v>79</v>
      </c>
      <c r="D329" s="41" t="s">
        <v>72</v>
      </c>
      <c r="E329" s="178" t="s">
        <v>24</v>
      </c>
      <c r="F329" s="178" t="s">
        <v>104</v>
      </c>
      <c r="G329" s="178" t="s">
        <v>25</v>
      </c>
      <c r="H329" s="41" t="s">
        <v>98</v>
      </c>
      <c r="I329" s="41" t="s">
        <v>26</v>
      </c>
      <c r="J329" s="41" t="s">
        <v>26</v>
      </c>
      <c r="K329" s="179">
        <f t="shared" si="56"/>
        <v>0</v>
      </c>
      <c r="L329" s="179">
        <f t="shared" si="56"/>
        <v>0</v>
      </c>
      <c r="M329" s="179">
        <f t="shared" si="56"/>
        <v>0</v>
      </c>
    </row>
    <row r="330" spans="1:13" ht="79.5" thickBot="1">
      <c r="A330" s="180" t="s">
        <v>234</v>
      </c>
      <c r="B330" s="68" t="s">
        <v>290</v>
      </c>
      <c r="C330" s="42" t="s">
        <v>79</v>
      </c>
      <c r="D330" s="42" t="s">
        <v>72</v>
      </c>
      <c r="E330" s="93" t="s">
        <v>24</v>
      </c>
      <c r="F330" s="93" t="s">
        <v>104</v>
      </c>
      <c r="G330" s="93" t="s">
        <v>91</v>
      </c>
      <c r="H330" s="42" t="s">
        <v>98</v>
      </c>
      <c r="I330" s="42" t="s">
        <v>26</v>
      </c>
      <c r="J330" s="42" t="s">
        <v>26</v>
      </c>
      <c r="K330" s="167">
        <f>K331+K335</f>
        <v>0</v>
      </c>
      <c r="L330" s="167">
        <f>L331+L335</f>
        <v>0</v>
      </c>
      <c r="M330" s="167">
        <f>M331+M335</f>
        <v>0</v>
      </c>
    </row>
    <row r="331" spans="1:13" ht="79.5" thickBot="1">
      <c r="A331" s="181" t="s">
        <v>170</v>
      </c>
      <c r="B331" s="68" t="s">
        <v>290</v>
      </c>
      <c r="C331" s="182" t="s">
        <v>79</v>
      </c>
      <c r="D331" s="182" t="s">
        <v>72</v>
      </c>
      <c r="E331" s="182" t="s">
        <v>24</v>
      </c>
      <c r="F331" s="182" t="s">
        <v>104</v>
      </c>
      <c r="G331" s="182" t="s">
        <v>91</v>
      </c>
      <c r="H331" s="182" t="s">
        <v>171</v>
      </c>
      <c r="I331" s="182" t="s">
        <v>26</v>
      </c>
      <c r="J331" s="182" t="s">
        <v>26</v>
      </c>
      <c r="K331" s="183">
        <f aca="true" t="shared" si="57" ref="K331:M333">K332</f>
        <v>0</v>
      </c>
      <c r="L331" s="183">
        <f t="shared" si="57"/>
        <v>0</v>
      </c>
      <c r="M331" s="184">
        <f t="shared" si="57"/>
        <v>0</v>
      </c>
    </row>
    <row r="332" spans="1:13" ht="17.25" thickBot="1">
      <c r="A332" s="185" t="s">
        <v>63</v>
      </c>
      <c r="B332" s="68" t="s">
        <v>290</v>
      </c>
      <c r="C332" s="182" t="s">
        <v>79</v>
      </c>
      <c r="D332" s="182" t="s">
        <v>72</v>
      </c>
      <c r="E332" s="98" t="s">
        <v>24</v>
      </c>
      <c r="F332" s="98" t="s">
        <v>104</v>
      </c>
      <c r="G332" s="98" t="s">
        <v>91</v>
      </c>
      <c r="H332" s="133" t="s">
        <v>171</v>
      </c>
      <c r="I332" s="133" t="s">
        <v>64</v>
      </c>
      <c r="J332" s="133" t="s">
        <v>26</v>
      </c>
      <c r="K332" s="152">
        <f t="shared" si="57"/>
        <v>0</v>
      </c>
      <c r="L332" s="152">
        <f t="shared" si="57"/>
        <v>0</v>
      </c>
      <c r="M332" s="186">
        <f t="shared" si="57"/>
        <v>0</v>
      </c>
    </row>
    <row r="333" spans="1:13" ht="17.25" thickBot="1">
      <c r="A333" s="80" t="s">
        <v>65</v>
      </c>
      <c r="B333" s="68" t="s">
        <v>290</v>
      </c>
      <c r="C333" s="182" t="s">
        <v>79</v>
      </c>
      <c r="D333" s="182" t="s">
        <v>72</v>
      </c>
      <c r="E333" s="73" t="s">
        <v>24</v>
      </c>
      <c r="F333" s="73" t="s">
        <v>104</v>
      </c>
      <c r="G333" s="73" t="s">
        <v>91</v>
      </c>
      <c r="H333" s="85" t="s">
        <v>171</v>
      </c>
      <c r="I333" s="85" t="s">
        <v>64</v>
      </c>
      <c r="J333" s="85" t="s">
        <v>66</v>
      </c>
      <c r="K333" s="86">
        <f t="shared" si="57"/>
        <v>0</v>
      </c>
      <c r="L333" s="86">
        <f t="shared" si="57"/>
        <v>0</v>
      </c>
      <c r="M333" s="88">
        <f t="shared" si="57"/>
        <v>0</v>
      </c>
    </row>
    <row r="334" spans="1:13" ht="33.75" thickBot="1">
      <c r="A334" s="92" t="s">
        <v>67</v>
      </c>
      <c r="B334" s="68" t="s">
        <v>290</v>
      </c>
      <c r="C334" s="68" t="s">
        <v>79</v>
      </c>
      <c r="D334" s="68" t="s">
        <v>72</v>
      </c>
      <c r="E334" s="93" t="s">
        <v>24</v>
      </c>
      <c r="F334" s="93" t="s">
        <v>104</v>
      </c>
      <c r="G334" s="93" t="s">
        <v>91</v>
      </c>
      <c r="H334" s="102" t="s">
        <v>171</v>
      </c>
      <c r="I334" s="102" t="s">
        <v>64</v>
      </c>
      <c r="J334" s="102" t="s">
        <v>68</v>
      </c>
      <c r="K334" s="123">
        <v>0</v>
      </c>
      <c r="L334" s="123">
        <v>0</v>
      </c>
      <c r="M334" s="187">
        <v>0</v>
      </c>
    </row>
    <row r="335" spans="1:13" ht="79.5" thickBot="1">
      <c r="A335" s="176" t="s">
        <v>255</v>
      </c>
      <c r="B335" s="68" t="s">
        <v>290</v>
      </c>
      <c r="C335" s="73" t="s">
        <v>79</v>
      </c>
      <c r="D335" s="73" t="s">
        <v>72</v>
      </c>
      <c r="E335" s="73" t="s">
        <v>24</v>
      </c>
      <c r="F335" s="73" t="s">
        <v>104</v>
      </c>
      <c r="G335" s="73" t="s">
        <v>91</v>
      </c>
      <c r="H335" s="70" t="s">
        <v>183</v>
      </c>
      <c r="I335" s="70" t="s">
        <v>26</v>
      </c>
      <c r="J335" s="70" t="s">
        <v>26</v>
      </c>
      <c r="K335" s="71">
        <f aca="true" t="shared" si="58" ref="K335:M337">K336</f>
        <v>0</v>
      </c>
      <c r="L335" s="71">
        <f t="shared" si="58"/>
        <v>0</v>
      </c>
      <c r="M335" s="71">
        <f t="shared" si="58"/>
        <v>0</v>
      </c>
    </row>
    <row r="336" spans="1:13" ht="17.25" thickBot="1">
      <c r="A336" s="140" t="s">
        <v>63</v>
      </c>
      <c r="B336" s="68" t="s">
        <v>290</v>
      </c>
      <c r="C336" s="73" t="s">
        <v>79</v>
      </c>
      <c r="D336" s="73" t="s">
        <v>72</v>
      </c>
      <c r="E336" s="73" t="s">
        <v>24</v>
      </c>
      <c r="F336" s="73" t="s">
        <v>104</v>
      </c>
      <c r="G336" s="73" t="s">
        <v>91</v>
      </c>
      <c r="H336" s="85" t="s">
        <v>183</v>
      </c>
      <c r="I336" s="85" t="s">
        <v>64</v>
      </c>
      <c r="J336" s="85" t="s">
        <v>26</v>
      </c>
      <c r="K336" s="86">
        <f t="shared" si="58"/>
        <v>0</v>
      </c>
      <c r="L336" s="86">
        <f t="shared" si="58"/>
        <v>0</v>
      </c>
      <c r="M336" s="86">
        <f t="shared" si="58"/>
        <v>0</v>
      </c>
    </row>
    <row r="337" spans="1:13" ht="17.25" thickBot="1">
      <c r="A337" s="140" t="s">
        <v>65</v>
      </c>
      <c r="B337" s="68" t="s">
        <v>290</v>
      </c>
      <c r="C337" s="73" t="s">
        <v>79</v>
      </c>
      <c r="D337" s="73" t="s">
        <v>72</v>
      </c>
      <c r="E337" s="73" t="s">
        <v>24</v>
      </c>
      <c r="F337" s="73" t="s">
        <v>104</v>
      </c>
      <c r="G337" s="73" t="s">
        <v>91</v>
      </c>
      <c r="H337" s="85" t="s">
        <v>183</v>
      </c>
      <c r="I337" s="85" t="s">
        <v>64</v>
      </c>
      <c r="J337" s="85" t="s">
        <v>66</v>
      </c>
      <c r="K337" s="86">
        <f t="shared" si="58"/>
        <v>0</v>
      </c>
      <c r="L337" s="86">
        <f t="shared" si="58"/>
        <v>0</v>
      </c>
      <c r="M337" s="86">
        <f t="shared" si="58"/>
        <v>0</v>
      </c>
    </row>
    <row r="338" spans="1:13" ht="33.75" thickBot="1">
      <c r="A338" s="188" t="s">
        <v>67</v>
      </c>
      <c r="B338" s="68" t="s">
        <v>290</v>
      </c>
      <c r="C338" s="189" t="s">
        <v>79</v>
      </c>
      <c r="D338" s="189" t="s">
        <v>72</v>
      </c>
      <c r="E338" s="189" t="s">
        <v>24</v>
      </c>
      <c r="F338" s="189" t="s">
        <v>104</v>
      </c>
      <c r="G338" s="189" t="s">
        <v>91</v>
      </c>
      <c r="H338" s="102" t="s">
        <v>183</v>
      </c>
      <c r="I338" s="102" t="s">
        <v>64</v>
      </c>
      <c r="J338" s="102" t="s">
        <v>68</v>
      </c>
      <c r="K338" s="123">
        <v>0</v>
      </c>
      <c r="L338" s="123">
        <v>0</v>
      </c>
      <c r="M338" s="187">
        <v>0</v>
      </c>
    </row>
    <row r="339" spans="1:13" ht="38.25" thickBot="1">
      <c r="A339" s="190" t="s">
        <v>161</v>
      </c>
      <c r="B339" s="68" t="s">
        <v>290</v>
      </c>
      <c r="C339" s="191" t="s">
        <v>177</v>
      </c>
      <c r="D339" s="191" t="s">
        <v>177</v>
      </c>
      <c r="E339" s="191" t="s">
        <v>177</v>
      </c>
      <c r="F339" s="191" t="s">
        <v>178</v>
      </c>
      <c r="G339" s="191" t="s">
        <v>25</v>
      </c>
      <c r="H339" s="191" t="s">
        <v>98</v>
      </c>
      <c r="I339" s="191" t="s">
        <v>26</v>
      </c>
      <c r="J339" s="191" t="s">
        <v>26</v>
      </c>
      <c r="K339" s="192">
        <v>0</v>
      </c>
      <c r="L339" s="6">
        <v>77.254</v>
      </c>
      <c r="M339" s="6">
        <v>159.414</v>
      </c>
    </row>
    <row r="340" spans="1:11" ht="16.5">
      <c r="A340" s="21"/>
      <c r="B340" s="21"/>
      <c r="C340" s="40"/>
      <c r="D340" s="40"/>
      <c r="E340" s="40"/>
      <c r="F340" s="40"/>
      <c r="G340" s="40"/>
      <c r="H340" s="40"/>
      <c r="I340" s="40"/>
      <c r="J340" s="40"/>
      <c r="K340" s="13"/>
    </row>
    <row r="341" spans="1:11" ht="16.5">
      <c r="A341" s="21"/>
      <c r="B341" s="21"/>
      <c r="C341" s="40"/>
      <c r="D341" s="40"/>
      <c r="E341" s="40"/>
      <c r="F341" s="40"/>
      <c r="G341" s="40"/>
      <c r="H341" s="40"/>
      <c r="I341" s="40"/>
      <c r="J341" s="40"/>
      <c r="K341" s="13"/>
    </row>
    <row r="342" spans="1:13" ht="16.5">
      <c r="A342" s="286" t="s">
        <v>289</v>
      </c>
      <c r="B342" s="287"/>
      <c r="C342" s="287"/>
      <c r="D342" s="287"/>
      <c r="E342" s="287"/>
      <c r="F342" s="287"/>
      <c r="G342" s="287"/>
      <c r="H342" s="287"/>
      <c r="I342" s="287"/>
      <c r="J342" s="287"/>
      <c r="K342" s="43">
        <f>K10</f>
        <v>3518.1399999999994</v>
      </c>
      <c r="L342" s="43">
        <f>L10</f>
        <v>3525.5467099999996</v>
      </c>
      <c r="M342" s="43">
        <f>M10</f>
        <v>3269.3797099999997</v>
      </c>
    </row>
    <row r="343" spans="1:11" ht="16.5">
      <c r="A343" s="21"/>
      <c r="B343" s="21"/>
      <c r="C343" s="40"/>
      <c r="D343" s="40"/>
      <c r="E343" s="40"/>
      <c r="F343" s="40"/>
      <c r="G343" s="40"/>
      <c r="H343" s="40"/>
      <c r="I343" s="40"/>
      <c r="J343" s="40"/>
      <c r="K343" s="13"/>
    </row>
    <row r="344" spans="1:11" ht="16.5">
      <c r="A344" s="21"/>
      <c r="B344" s="21"/>
      <c r="C344" s="40"/>
      <c r="D344" s="40"/>
      <c r="E344" s="40"/>
      <c r="F344" s="40"/>
      <c r="G344" s="40"/>
      <c r="H344" s="40"/>
      <c r="I344" s="40"/>
      <c r="J344" s="40"/>
      <c r="K344" s="13"/>
    </row>
    <row r="345" spans="1:11" ht="16.5">
      <c r="A345" s="21"/>
      <c r="B345" s="21"/>
      <c r="C345" s="40"/>
      <c r="D345" s="40"/>
      <c r="E345" s="40"/>
      <c r="F345" s="40"/>
      <c r="G345" s="40"/>
      <c r="H345" s="40"/>
      <c r="I345" s="40"/>
      <c r="J345" s="40"/>
      <c r="K345" s="13"/>
    </row>
    <row r="346" spans="1:11" ht="16.5">
      <c r="A346" s="21"/>
      <c r="B346" s="21"/>
      <c r="C346" s="40"/>
      <c r="D346" s="40"/>
      <c r="E346" s="40"/>
      <c r="F346" s="40"/>
      <c r="G346" s="40"/>
      <c r="H346" s="40"/>
      <c r="I346" s="40"/>
      <c r="J346" s="40"/>
      <c r="K346" s="13"/>
    </row>
    <row r="347" spans="1:11" ht="16.5">
      <c r="A347" s="21"/>
      <c r="B347" s="21"/>
      <c r="C347" s="40"/>
      <c r="D347" s="40"/>
      <c r="E347" s="40"/>
      <c r="F347" s="40"/>
      <c r="G347" s="40"/>
      <c r="H347" s="40"/>
      <c r="I347" s="40"/>
      <c r="J347" s="40"/>
      <c r="K347" s="13"/>
    </row>
    <row r="348" spans="1:11" ht="16.5">
      <c r="A348" s="21"/>
      <c r="B348" s="21"/>
      <c r="C348" s="40"/>
      <c r="D348" s="40"/>
      <c r="E348" s="40"/>
      <c r="F348" s="40"/>
      <c r="G348" s="40"/>
      <c r="H348" s="40"/>
      <c r="I348" s="40"/>
      <c r="J348" s="40"/>
      <c r="K348" s="13"/>
    </row>
    <row r="349" spans="1:11" ht="16.5">
      <c r="A349" s="21"/>
      <c r="B349" s="21"/>
      <c r="C349" s="40"/>
      <c r="D349" s="40"/>
      <c r="E349" s="40"/>
      <c r="F349" s="40"/>
      <c r="G349" s="40"/>
      <c r="H349" s="40"/>
      <c r="I349" s="40"/>
      <c r="J349" s="40"/>
      <c r="K349" s="13"/>
    </row>
    <row r="350" spans="1:11" ht="16.5">
      <c r="A350" s="21"/>
      <c r="B350" s="21"/>
      <c r="C350" s="40"/>
      <c r="D350" s="40"/>
      <c r="E350" s="40"/>
      <c r="F350" s="40"/>
      <c r="G350" s="40"/>
      <c r="H350" s="40"/>
      <c r="I350" s="40"/>
      <c r="J350" s="40"/>
      <c r="K350" s="13"/>
    </row>
    <row r="351" spans="1:11" ht="16.5">
      <c r="A351" s="21"/>
      <c r="B351" s="21"/>
      <c r="C351" s="40"/>
      <c r="D351" s="40"/>
      <c r="E351" s="40"/>
      <c r="F351" s="40"/>
      <c r="G351" s="40"/>
      <c r="H351" s="40"/>
      <c r="I351" s="40"/>
      <c r="J351" s="40"/>
      <c r="K351" s="13"/>
    </row>
    <row r="352" spans="1:11" ht="16.5">
      <c r="A352" s="21"/>
      <c r="B352" s="21"/>
      <c r="C352" s="40"/>
      <c r="D352" s="40"/>
      <c r="E352" s="40"/>
      <c r="F352" s="40"/>
      <c r="G352" s="40"/>
      <c r="H352" s="40"/>
      <c r="I352" s="40"/>
      <c r="J352" s="40"/>
      <c r="K352" s="13"/>
    </row>
    <row r="353" spans="1:11" ht="16.5">
      <c r="A353" s="21"/>
      <c r="B353" s="21"/>
      <c r="C353" s="40"/>
      <c r="D353" s="40"/>
      <c r="E353" s="40"/>
      <c r="F353" s="40"/>
      <c r="G353" s="40"/>
      <c r="H353" s="40"/>
      <c r="I353" s="40"/>
      <c r="J353" s="40"/>
      <c r="K353" s="13"/>
    </row>
    <row r="354" spans="1:11" ht="16.5">
      <c r="A354" s="21"/>
      <c r="B354" s="21"/>
      <c r="C354" s="40"/>
      <c r="D354" s="40"/>
      <c r="E354" s="40"/>
      <c r="F354" s="40"/>
      <c r="G354" s="40"/>
      <c r="H354" s="40"/>
      <c r="I354" s="40"/>
      <c r="J354" s="40"/>
      <c r="K354" s="13"/>
    </row>
    <row r="355" spans="1:11" ht="16.5">
      <c r="A355" s="21"/>
      <c r="B355" s="21"/>
      <c r="C355" s="40"/>
      <c r="D355" s="40"/>
      <c r="E355" s="40"/>
      <c r="F355" s="40"/>
      <c r="G355" s="40"/>
      <c r="H355" s="40"/>
      <c r="I355" s="40"/>
      <c r="J355" s="40"/>
      <c r="K355" s="13"/>
    </row>
    <row r="356" spans="1:11" ht="16.5">
      <c r="A356" s="21"/>
      <c r="B356" s="21"/>
      <c r="C356" s="40"/>
      <c r="D356" s="40"/>
      <c r="E356" s="40"/>
      <c r="F356" s="40"/>
      <c r="G356" s="40"/>
      <c r="H356" s="40"/>
      <c r="I356" s="40"/>
      <c r="J356" s="40"/>
      <c r="K356" s="13"/>
    </row>
    <row r="357" spans="1:11" ht="16.5">
      <c r="A357" s="21"/>
      <c r="B357" s="21"/>
      <c r="C357" s="40"/>
      <c r="D357" s="40"/>
      <c r="E357" s="40"/>
      <c r="F357" s="40"/>
      <c r="G357" s="40"/>
      <c r="H357" s="40"/>
      <c r="I357" s="40"/>
      <c r="J357" s="40"/>
      <c r="K357" s="13"/>
    </row>
    <row r="358" spans="1:11" ht="16.5">
      <c r="A358" s="21"/>
      <c r="B358" s="21"/>
      <c r="C358" s="40"/>
      <c r="D358" s="40"/>
      <c r="E358" s="40"/>
      <c r="F358" s="40"/>
      <c r="G358" s="40"/>
      <c r="H358" s="40"/>
      <c r="I358" s="40"/>
      <c r="J358" s="40"/>
      <c r="K358" s="13"/>
    </row>
    <row r="359" spans="1:11" ht="16.5">
      <c r="A359" s="21"/>
      <c r="B359" s="21"/>
      <c r="C359" s="40"/>
      <c r="D359" s="40"/>
      <c r="E359" s="40"/>
      <c r="F359" s="40"/>
      <c r="G359" s="40"/>
      <c r="H359" s="40"/>
      <c r="I359" s="40"/>
      <c r="J359" s="40"/>
      <c r="K359" s="13"/>
    </row>
    <row r="360" spans="1:11" ht="16.5">
      <c r="A360" s="21"/>
      <c r="B360" s="21"/>
      <c r="C360" s="40"/>
      <c r="D360" s="40"/>
      <c r="E360" s="40"/>
      <c r="F360" s="40"/>
      <c r="G360" s="40"/>
      <c r="H360" s="40"/>
      <c r="I360" s="40"/>
      <c r="J360" s="40"/>
      <c r="K360" s="13"/>
    </row>
    <row r="361" spans="1:11" ht="16.5">
      <c r="A361" s="21"/>
      <c r="B361" s="21"/>
      <c r="C361" s="40"/>
      <c r="D361" s="40"/>
      <c r="E361" s="40"/>
      <c r="F361" s="40"/>
      <c r="G361" s="40"/>
      <c r="H361" s="40"/>
      <c r="I361" s="40"/>
      <c r="J361" s="40"/>
      <c r="K361" s="13"/>
    </row>
    <row r="362" spans="1:11" ht="16.5">
      <c r="A362" s="21"/>
      <c r="B362" s="21"/>
      <c r="C362" s="40"/>
      <c r="D362" s="40"/>
      <c r="E362" s="40"/>
      <c r="F362" s="40"/>
      <c r="G362" s="40"/>
      <c r="H362" s="40"/>
      <c r="I362" s="40"/>
      <c r="J362" s="40"/>
      <c r="K362" s="13"/>
    </row>
    <row r="363" spans="1:11" ht="16.5">
      <c r="A363" s="21"/>
      <c r="B363" s="21"/>
      <c r="C363" s="40"/>
      <c r="D363" s="40"/>
      <c r="E363" s="40"/>
      <c r="F363" s="40"/>
      <c r="G363" s="40"/>
      <c r="H363" s="40"/>
      <c r="I363" s="40"/>
      <c r="J363" s="40"/>
      <c r="K363" s="13"/>
    </row>
    <row r="364" spans="1:11" ht="16.5">
      <c r="A364" s="21"/>
      <c r="B364" s="21"/>
      <c r="C364" s="40"/>
      <c r="D364" s="40"/>
      <c r="E364" s="40"/>
      <c r="F364" s="40"/>
      <c r="G364" s="40"/>
      <c r="H364" s="40"/>
      <c r="I364" s="40"/>
      <c r="J364" s="40"/>
      <c r="K364" s="13"/>
    </row>
    <row r="365" spans="1:11" ht="16.5">
      <c r="A365" s="21"/>
      <c r="B365" s="21"/>
      <c r="C365" s="40"/>
      <c r="D365" s="40"/>
      <c r="E365" s="40"/>
      <c r="F365" s="40"/>
      <c r="G365" s="40"/>
      <c r="H365" s="40"/>
      <c r="I365" s="40"/>
      <c r="J365" s="40"/>
      <c r="K365" s="13"/>
    </row>
    <row r="366" spans="1:11" ht="16.5">
      <c r="A366" s="21"/>
      <c r="B366" s="21"/>
      <c r="C366" s="40"/>
      <c r="D366" s="40"/>
      <c r="E366" s="40"/>
      <c r="F366" s="40"/>
      <c r="G366" s="40"/>
      <c r="H366" s="40"/>
      <c r="I366" s="40"/>
      <c r="J366" s="40"/>
      <c r="K366" s="13"/>
    </row>
    <row r="367" spans="1:11" ht="16.5">
      <c r="A367" s="21"/>
      <c r="B367" s="21"/>
      <c r="C367" s="40"/>
      <c r="D367" s="40"/>
      <c r="E367" s="40"/>
      <c r="F367" s="40"/>
      <c r="G367" s="40"/>
      <c r="H367" s="40"/>
      <c r="I367" s="40"/>
      <c r="J367" s="40"/>
      <c r="K367" s="13"/>
    </row>
    <row r="368" spans="1:11" ht="16.5">
      <c r="A368" s="21"/>
      <c r="B368" s="21"/>
      <c r="C368" s="40"/>
      <c r="D368" s="40"/>
      <c r="E368" s="40"/>
      <c r="F368" s="40"/>
      <c r="G368" s="40"/>
      <c r="H368" s="40"/>
      <c r="I368" s="40"/>
      <c r="J368" s="40"/>
      <c r="K368" s="13"/>
    </row>
    <row r="369" spans="1:11" ht="16.5">
      <c r="A369" s="21"/>
      <c r="B369" s="21"/>
      <c r="C369" s="40"/>
      <c r="D369" s="40"/>
      <c r="E369" s="40"/>
      <c r="F369" s="40"/>
      <c r="G369" s="40"/>
      <c r="H369" s="40"/>
      <c r="I369" s="40"/>
      <c r="J369" s="40"/>
      <c r="K369" s="13"/>
    </row>
    <row r="370" spans="1:11" ht="16.5">
      <c r="A370" s="21"/>
      <c r="B370" s="21"/>
      <c r="C370" s="40"/>
      <c r="D370" s="40"/>
      <c r="E370" s="40"/>
      <c r="F370" s="40"/>
      <c r="G370" s="40"/>
      <c r="H370" s="40"/>
      <c r="I370" s="40"/>
      <c r="J370" s="40"/>
      <c r="K370" s="13"/>
    </row>
    <row r="371" spans="1:11" ht="16.5">
      <c r="A371" s="21"/>
      <c r="B371" s="21"/>
      <c r="C371" s="40"/>
      <c r="D371" s="40"/>
      <c r="E371" s="40"/>
      <c r="F371" s="40"/>
      <c r="G371" s="40"/>
      <c r="H371" s="40"/>
      <c r="I371" s="40"/>
      <c r="J371" s="40"/>
      <c r="K371" s="13"/>
    </row>
    <row r="372" spans="1:11" ht="16.5">
      <c r="A372" s="21"/>
      <c r="B372" s="21"/>
      <c r="C372" s="40"/>
      <c r="D372" s="40"/>
      <c r="E372" s="40"/>
      <c r="F372" s="40"/>
      <c r="G372" s="40"/>
      <c r="H372" s="40"/>
      <c r="I372" s="40"/>
      <c r="J372" s="40"/>
      <c r="K372" s="13"/>
    </row>
    <row r="373" spans="1:11" ht="16.5">
      <c r="A373" s="21"/>
      <c r="B373" s="21"/>
      <c r="C373" s="40"/>
      <c r="D373" s="40"/>
      <c r="E373" s="40"/>
      <c r="F373" s="40"/>
      <c r="G373" s="40"/>
      <c r="H373" s="40"/>
      <c r="I373" s="40"/>
      <c r="J373" s="40"/>
      <c r="K373" s="13"/>
    </row>
    <row r="374" spans="1:11" ht="16.5">
      <c r="A374" s="21"/>
      <c r="B374" s="21"/>
      <c r="C374" s="40"/>
      <c r="D374" s="40"/>
      <c r="E374" s="40"/>
      <c r="F374" s="40"/>
      <c r="G374" s="40"/>
      <c r="H374" s="40"/>
      <c r="I374" s="40"/>
      <c r="J374" s="40"/>
      <c r="K374" s="13"/>
    </row>
    <row r="375" spans="1:11" ht="16.5">
      <c r="A375" s="21"/>
      <c r="B375" s="21"/>
      <c r="C375" s="40"/>
      <c r="D375" s="40"/>
      <c r="E375" s="40"/>
      <c r="F375" s="40"/>
      <c r="G375" s="40"/>
      <c r="H375" s="40"/>
      <c r="I375" s="40"/>
      <c r="J375" s="40"/>
      <c r="K375" s="13"/>
    </row>
    <row r="376" spans="1:11" ht="16.5">
      <c r="A376" s="21"/>
      <c r="B376" s="21"/>
      <c r="C376" s="40"/>
      <c r="D376" s="40"/>
      <c r="E376" s="40"/>
      <c r="F376" s="40"/>
      <c r="G376" s="40"/>
      <c r="H376" s="40"/>
      <c r="I376" s="40"/>
      <c r="J376" s="40"/>
      <c r="K376" s="13"/>
    </row>
    <row r="377" spans="1:11" ht="16.5">
      <c r="A377" s="21"/>
      <c r="B377" s="21"/>
      <c r="C377" s="40"/>
      <c r="D377" s="40"/>
      <c r="E377" s="40"/>
      <c r="F377" s="40"/>
      <c r="G377" s="40"/>
      <c r="H377" s="40"/>
      <c r="I377" s="40"/>
      <c r="J377" s="40"/>
      <c r="K377" s="13"/>
    </row>
    <row r="378" spans="1:11" ht="16.5">
      <c r="A378" s="21"/>
      <c r="B378" s="21"/>
      <c r="C378" s="40"/>
      <c r="D378" s="40"/>
      <c r="E378" s="40"/>
      <c r="F378" s="40"/>
      <c r="G378" s="40"/>
      <c r="H378" s="40"/>
      <c r="I378" s="40"/>
      <c r="J378" s="40"/>
      <c r="K378" s="13"/>
    </row>
    <row r="379" spans="1:11" ht="16.5">
      <c r="A379" s="21"/>
      <c r="B379" s="21"/>
      <c r="C379" s="40"/>
      <c r="D379" s="40"/>
      <c r="E379" s="40"/>
      <c r="F379" s="40"/>
      <c r="G379" s="40"/>
      <c r="H379" s="40"/>
      <c r="I379" s="40"/>
      <c r="J379" s="40"/>
      <c r="K379" s="13"/>
    </row>
    <row r="380" spans="1:11" ht="16.5">
      <c r="A380" s="21"/>
      <c r="B380" s="21"/>
      <c r="C380" s="40"/>
      <c r="D380" s="40"/>
      <c r="E380" s="40"/>
      <c r="F380" s="40"/>
      <c r="G380" s="40"/>
      <c r="H380" s="40"/>
      <c r="I380" s="40"/>
      <c r="J380" s="40"/>
      <c r="K380" s="13"/>
    </row>
    <row r="381" spans="1:11" ht="16.5">
      <c r="A381" s="21"/>
      <c r="B381" s="21"/>
      <c r="C381" s="40"/>
      <c r="D381" s="40"/>
      <c r="E381" s="40"/>
      <c r="F381" s="40"/>
      <c r="G381" s="40"/>
      <c r="H381" s="40"/>
      <c r="I381" s="40"/>
      <c r="J381" s="40"/>
      <c r="K381" s="13"/>
    </row>
    <row r="382" spans="1:11" ht="16.5">
      <c r="A382" s="21"/>
      <c r="B382" s="21"/>
      <c r="C382" s="40"/>
      <c r="D382" s="40"/>
      <c r="E382" s="40"/>
      <c r="F382" s="40"/>
      <c r="G382" s="40"/>
      <c r="H382" s="40"/>
      <c r="I382" s="40"/>
      <c r="J382" s="40"/>
      <c r="K382" s="13"/>
    </row>
    <row r="383" spans="1:11" ht="16.5">
      <c r="A383" s="21"/>
      <c r="B383" s="21"/>
      <c r="C383" s="40"/>
      <c r="D383" s="40"/>
      <c r="E383" s="40"/>
      <c r="F383" s="40"/>
      <c r="G383" s="40"/>
      <c r="H383" s="40"/>
      <c r="I383" s="40"/>
      <c r="J383" s="40"/>
      <c r="K383" s="13"/>
    </row>
    <row r="384" spans="1:11" ht="16.5">
      <c r="A384" s="21"/>
      <c r="B384" s="21"/>
      <c r="C384" s="40"/>
      <c r="D384" s="40"/>
      <c r="E384" s="40"/>
      <c r="F384" s="40"/>
      <c r="G384" s="40"/>
      <c r="H384" s="40"/>
      <c r="I384" s="40"/>
      <c r="J384" s="40"/>
      <c r="K384" s="13"/>
    </row>
    <row r="385" spans="1:11" ht="16.5">
      <c r="A385" s="21"/>
      <c r="B385" s="21"/>
      <c r="C385" s="40"/>
      <c r="D385" s="40"/>
      <c r="E385" s="40"/>
      <c r="F385" s="40"/>
      <c r="G385" s="40"/>
      <c r="H385" s="40"/>
      <c r="I385" s="40"/>
      <c r="J385" s="40"/>
      <c r="K385" s="13"/>
    </row>
    <row r="386" spans="1:11" ht="16.5">
      <c r="A386" s="21"/>
      <c r="B386" s="21"/>
      <c r="C386" s="40"/>
      <c r="D386" s="40"/>
      <c r="E386" s="40"/>
      <c r="F386" s="40"/>
      <c r="G386" s="40"/>
      <c r="H386" s="40"/>
      <c r="I386" s="40"/>
      <c r="J386" s="40"/>
      <c r="K386" s="13"/>
    </row>
    <row r="387" spans="1:11" ht="16.5">
      <c r="A387" s="21"/>
      <c r="B387" s="21"/>
      <c r="C387" s="40"/>
      <c r="D387" s="40"/>
      <c r="E387" s="40"/>
      <c r="F387" s="40"/>
      <c r="G387" s="40"/>
      <c r="H387" s="40"/>
      <c r="I387" s="40"/>
      <c r="J387" s="40"/>
      <c r="K387" s="13"/>
    </row>
    <row r="388" spans="1:11" ht="16.5">
      <c r="A388" s="21"/>
      <c r="B388" s="21"/>
      <c r="C388" s="40"/>
      <c r="D388" s="40"/>
      <c r="E388" s="40"/>
      <c r="F388" s="40"/>
      <c r="G388" s="40"/>
      <c r="H388" s="40"/>
      <c r="I388" s="40"/>
      <c r="J388" s="40"/>
      <c r="K388" s="13"/>
    </row>
    <row r="389" spans="1:11" ht="16.5">
      <c r="A389" s="21"/>
      <c r="B389" s="21"/>
      <c r="C389" s="40"/>
      <c r="D389" s="40"/>
      <c r="E389" s="40"/>
      <c r="F389" s="40"/>
      <c r="G389" s="40"/>
      <c r="H389" s="40"/>
      <c r="I389" s="40"/>
      <c r="J389" s="40"/>
      <c r="K389" s="13"/>
    </row>
    <row r="390" spans="1:11" ht="16.5">
      <c r="A390" s="21"/>
      <c r="B390" s="21"/>
      <c r="C390" s="40"/>
      <c r="D390" s="40"/>
      <c r="E390" s="40"/>
      <c r="F390" s="40"/>
      <c r="G390" s="40"/>
      <c r="H390" s="40"/>
      <c r="I390" s="40"/>
      <c r="J390" s="40"/>
      <c r="K390" s="13"/>
    </row>
    <row r="391" spans="1:11" ht="16.5">
      <c r="A391" s="21"/>
      <c r="B391" s="21"/>
      <c r="C391" s="40"/>
      <c r="D391" s="40"/>
      <c r="E391" s="40"/>
      <c r="F391" s="40"/>
      <c r="G391" s="40"/>
      <c r="H391" s="40"/>
      <c r="I391" s="40"/>
      <c r="J391" s="40"/>
      <c r="K391" s="13"/>
    </row>
    <row r="392" spans="1:11" ht="16.5">
      <c r="A392" s="21"/>
      <c r="B392" s="21"/>
      <c r="C392" s="40"/>
      <c r="D392" s="40"/>
      <c r="E392" s="40"/>
      <c r="F392" s="40"/>
      <c r="G392" s="40"/>
      <c r="H392" s="40"/>
      <c r="I392" s="40"/>
      <c r="J392" s="40"/>
      <c r="K392" s="13"/>
    </row>
    <row r="393" spans="1:11" ht="16.5">
      <c r="A393" s="21"/>
      <c r="B393" s="21"/>
      <c r="C393" s="40"/>
      <c r="D393" s="40"/>
      <c r="E393" s="40"/>
      <c r="F393" s="40"/>
      <c r="G393" s="40"/>
      <c r="H393" s="40"/>
      <c r="I393" s="40"/>
      <c r="J393" s="40"/>
      <c r="K393" s="13"/>
    </row>
    <row r="394" spans="1:11" ht="16.5">
      <c r="A394" s="21"/>
      <c r="B394" s="21"/>
      <c r="C394" s="40"/>
      <c r="D394" s="40"/>
      <c r="E394" s="40"/>
      <c r="F394" s="40"/>
      <c r="G394" s="40"/>
      <c r="H394" s="40"/>
      <c r="I394" s="40"/>
      <c r="J394" s="40"/>
      <c r="K394" s="13"/>
    </row>
    <row r="395" spans="1:11" ht="16.5">
      <c r="A395" s="21"/>
      <c r="B395" s="21"/>
      <c r="C395" s="40"/>
      <c r="D395" s="40"/>
      <c r="E395" s="40"/>
      <c r="F395" s="40"/>
      <c r="G395" s="40"/>
      <c r="H395" s="40"/>
      <c r="I395" s="40"/>
      <c r="J395" s="40"/>
      <c r="K395" s="13"/>
    </row>
    <row r="396" spans="1:11" ht="16.5">
      <c r="A396" s="21"/>
      <c r="B396" s="21"/>
      <c r="C396" s="40"/>
      <c r="D396" s="40"/>
      <c r="E396" s="40"/>
      <c r="F396" s="40"/>
      <c r="G396" s="40"/>
      <c r="H396" s="40"/>
      <c r="I396" s="40"/>
      <c r="J396" s="40"/>
      <c r="K396" s="13"/>
    </row>
    <row r="397" spans="1:11" ht="16.5">
      <c r="A397" s="21"/>
      <c r="B397" s="21"/>
      <c r="C397" s="40"/>
      <c r="D397" s="40"/>
      <c r="E397" s="40"/>
      <c r="F397" s="40"/>
      <c r="G397" s="40"/>
      <c r="H397" s="40"/>
      <c r="I397" s="40"/>
      <c r="J397" s="40"/>
      <c r="K397" s="13"/>
    </row>
    <row r="398" spans="1:11" ht="16.5">
      <c r="A398" s="21"/>
      <c r="B398" s="21"/>
      <c r="C398" s="40"/>
      <c r="D398" s="40"/>
      <c r="E398" s="40"/>
      <c r="F398" s="40"/>
      <c r="G398" s="40"/>
      <c r="H398" s="40"/>
      <c r="I398" s="40"/>
      <c r="J398" s="40"/>
      <c r="K398" s="13"/>
    </row>
    <row r="399" spans="1:11" ht="16.5">
      <c r="A399" s="21"/>
      <c r="B399" s="21"/>
      <c r="C399" s="40"/>
      <c r="D399" s="40"/>
      <c r="E399" s="40"/>
      <c r="F399" s="40"/>
      <c r="G399" s="40"/>
      <c r="H399" s="40"/>
      <c r="I399" s="40"/>
      <c r="J399" s="40"/>
      <c r="K399" s="13"/>
    </row>
    <row r="400" spans="1:11" ht="16.5">
      <c r="A400" s="21"/>
      <c r="B400" s="21"/>
      <c r="C400" s="40"/>
      <c r="D400" s="40"/>
      <c r="E400" s="40"/>
      <c r="F400" s="40"/>
      <c r="G400" s="40"/>
      <c r="H400" s="40"/>
      <c r="I400" s="40"/>
      <c r="J400" s="40"/>
      <c r="K400" s="13"/>
    </row>
    <row r="401" spans="1:11" ht="16.5">
      <c r="A401" s="21"/>
      <c r="B401" s="21"/>
      <c r="C401" s="40"/>
      <c r="D401" s="40"/>
      <c r="E401" s="40"/>
      <c r="F401" s="40"/>
      <c r="G401" s="40"/>
      <c r="H401" s="40"/>
      <c r="I401" s="40"/>
      <c r="J401" s="40"/>
      <c r="K401" s="13"/>
    </row>
    <row r="402" spans="1:11" ht="16.5">
      <c r="A402" s="21"/>
      <c r="B402" s="21"/>
      <c r="C402" s="40"/>
      <c r="D402" s="40"/>
      <c r="E402" s="40"/>
      <c r="F402" s="40"/>
      <c r="G402" s="40"/>
      <c r="H402" s="40"/>
      <c r="I402" s="40"/>
      <c r="J402" s="40"/>
      <c r="K402" s="13"/>
    </row>
    <row r="403" spans="1:11" ht="16.5">
      <c r="A403" s="21"/>
      <c r="B403" s="21"/>
      <c r="C403" s="40"/>
      <c r="D403" s="40"/>
      <c r="E403" s="40"/>
      <c r="F403" s="40"/>
      <c r="G403" s="40"/>
      <c r="H403" s="40"/>
      <c r="I403" s="40"/>
      <c r="J403" s="40"/>
      <c r="K403" s="13"/>
    </row>
    <row r="404" spans="1:11" ht="16.5">
      <c r="A404" s="21"/>
      <c r="B404" s="21"/>
      <c r="C404" s="40"/>
      <c r="D404" s="40"/>
      <c r="E404" s="40"/>
      <c r="F404" s="40"/>
      <c r="G404" s="40"/>
      <c r="H404" s="40"/>
      <c r="I404" s="40"/>
      <c r="J404" s="40"/>
      <c r="K404" s="13"/>
    </row>
    <row r="405" spans="1:11" ht="16.5">
      <c r="A405" s="21"/>
      <c r="B405" s="21"/>
      <c r="C405" s="40"/>
      <c r="D405" s="40"/>
      <c r="E405" s="40"/>
      <c r="F405" s="40"/>
      <c r="G405" s="40"/>
      <c r="H405" s="40"/>
      <c r="I405" s="40"/>
      <c r="J405" s="40"/>
      <c r="K405" s="13"/>
    </row>
    <row r="406" spans="1:11" ht="16.5">
      <c r="A406" s="21"/>
      <c r="B406" s="21"/>
      <c r="C406" s="40"/>
      <c r="D406" s="40"/>
      <c r="E406" s="40"/>
      <c r="F406" s="40"/>
      <c r="G406" s="40"/>
      <c r="H406" s="40"/>
      <c r="I406" s="40"/>
      <c r="J406" s="40"/>
      <c r="K406" s="13"/>
    </row>
    <row r="407" spans="1:11" ht="16.5">
      <c r="A407" s="21"/>
      <c r="B407" s="21"/>
      <c r="C407" s="40"/>
      <c r="D407" s="40"/>
      <c r="E407" s="40"/>
      <c r="F407" s="40"/>
      <c r="G407" s="40"/>
      <c r="H407" s="40"/>
      <c r="I407" s="40"/>
      <c r="J407" s="40"/>
      <c r="K407" s="13"/>
    </row>
    <row r="408" spans="1:11" ht="16.5">
      <c r="A408" s="21"/>
      <c r="B408" s="21"/>
      <c r="C408" s="40"/>
      <c r="D408" s="40"/>
      <c r="E408" s="40"/>
      <c r="F408" s="40"/>
      <c r="G408" s="40"/>
      <c r="H408" s="40"/>
      <c r="I408" s="40"/>
      <c r="J408" s="40"/>
      <c r="K408" s="13"/>
    </row>
    <row r="409" spans="1:11" ht="16.5">
      <c r="A409" s="21"/>
      <c r="B409" s="21"/>
      <c r="C409" s="40"/>
      <c r="D409" s="40"/>
      <c r="E409" s="40"/>
      <c r="F409" s="40"/>
      <c r="G409" s="40"/>
      <c r="H409" s="40"/>
      <c r="I409" s="40"/>
      <c r="J409" s="40"/>
      <c r="K409" s="13"/>
    </row>
    <row r="410" spans="1:11" ht="16.5">
      <c r="A410" s="21"/>
      <c r="B410" s="21"/>
      <c r="C410" s="40"/>
      <c r="D410" s="40"/>
      <c r="E410" s="40"/>
      <c r="F410" s="40"/>
      <c r="G410" s="40"/>
      <c r="H410" s="40"/>
      <c r="I410" s="40"/>
      <c r="J410" s="40"/>
      <c r="K410" s="13"/>
    </row>
    <row r="411" spans="1:11" ht="16.5">
      <c r="A411" s="21"/>
      <c r="B411" s="21"/>
      <c r="C411" s="40"/>
      <c r="D411" s="40"/>
      <c r="E411" s="40"/>
      <c r="F411" s="40"/>
      <c r="G411" s="40"/>
      <c r="H411" s="40"/>
      <c r="I411" s="40"/>
      <c r="J411" s="40"/>
      <c r="K411" s="13"/>
    </row>
    <row r="412" spans="1:11" ht="16.5">
      <c r="A412" s="21"/>
      <c r="B412" s="21"/>
      <c r="C412" s="40"/>
      <c r="D412" s="40"/>
      <c r="E412" s="40"/>
      <c r="F412" s="40"/>
      <c r="G412" s="40"/>
      <c r="H412" s="40"/>
      <c r="I412" s="40"/>
      <c r="J412" s="40"/>
      <c r="K412" s="13"/>
    </row>
    <row r="413" spans="1:11" ht="16.5">
      <c r="A413" s="21"/>
      <c r="B413" s="21"/>
      <c r="C413" s="40"/>
      <c r="D413" s="40"/>
      <c r="E413" s="40"/>
      <c r="F413" s="40"/>
      <c r="G413" s="40"/>
      <c r="H413" s="40"/>
      <c r="I413" s="40"/>
      <c r="J413" s="40"/>
      <c r="K413" s="13"/>
    </row>
    <row r="414" spans="1:11" ht="16.5">
      <c r="A414" s="21"/>
      <c r="B414" s="21"/>
      <c r="C414" s="40"/>
      <c r="D414" s="40"/>
      <c r="E414" s="40"/>
      <c r="F414" s="40"/>
      <c r="G414" s="40"/>
      <c r="H414" s="40"/>
      <c r="I414" s="40"/>
      <c r="J414" s="40"/>
      <c r="K414" s="13"/>
    </row>
    <row r="415" spans="1:11" ht="16.5">
      <c r="A415" s="21"/>
      <c r="B415" s="21"/>
      <c r="C415" s="40"/>
      <c r="D415" s="40"/>
      <c r="E415" s="40"/>
      <c r="F415" s="40"/>
      <c r="G415" s="40"/>
      <c r="H415" s="40"/>
      <c r="I415" s="40"/>
      <c r="J415" s="40"/>
      <c r="K415" s="13"/>
    </row>
    <row r="416" spans="1:11" ht="16.5">
      <c r="A416" s="21"/>
      <c r="B416" s="21"/>
      <c r="C416" s="40"/>
      <c r="D416" s="40"/>
      <c r="E416" s="40"/>
      <c r="F416" s="40"/>
      <c r="G416" s="40"/>
      <c r="H416" s="40"/>
      <c r="I416" s="40"/>
      <c r="J416" s="40"/>
      <c r="K416" s="13"/>
    </row>
    <row r="417" spans="1:11" ht="16.5">
      <c r="A417" s="21"/>
      <c r="B417" s="21"/>
      <c r="C417" s="40"/>
      <c r="D417" s="40"/>
      <c r="E417" s="40"/>
      <c r="F417" s="40"/>
      <c r="G417" s="40"/>
      <c r="H417" s="40"/>
      <c r="I417" s="40"/>
      <c r="J417" s="40"/>
      <c r="K417" s="13"/>
    </row>
    <row r="418" spans="1:11" ht="16.5">
      <c r="A418" s="21"/>
      <c r="B418" s="21"/>
      <c r="C418" s="40"/>
      <c r="D418" s="40"/>
      <c r="E418" s="40"/>
      <c r="F418" s="40"/>
      <c r="G418" s="40"/>
      <c r="H418" s="40"/>
      <c r="I418" s="40"/>
      <c r="J418" s="40"/>
      <c r="K418" s="13"/>
    </row>
    <row r="419" spans="1:11" ht="16.5">
      <c r="A419" s="21"/>
      <c r="B419" s="21"/>
      <c r="C419" s="40"/>
      <c r="D419" s="40"/>
      <c r="E419" s="40"/>
      <c r="F419" s="40"/>
      <c r="G419" s="40"/>
      <c r="H419" s="40"/>
      <c r="I419" s="40"/>
      <c r="J419" s="40"/>
      <c r="K419" s="13"/>
    </row>
    <row r="420" spans="1:11" ht="16.5">
      <c r="A420" s="21"/>
      <c r="B420" s="21"/>
      <c r="C420" s="40"/>
      <c r="D420" s="40"/>
      <c r="E420" s="40"/>
      <c r="F420" s="40"/>
      <c r="G420" s="40"/>
      <c r="H420" s="40"/>
      <c r="I420" s="40"/>
      <c r="J420" s="40"/>
      <c r="K420" s="13"/>
    </row>
    <row r="421" spans="1:11" ht="16.5">
      <c r="A421" s="21"/>
      <c r="B421" s="21"/>
      <c r="C421" s="40"/>
      <c r="D421" s="40"/>
      <c r="E421" s="40"/>
      <c r="F421" s="40"/>
      <c r="G421" s="40"/>
      <c r="H421" s="40"/>
      <c r="I421" s="40"/>
      <c r="J421" s="40"/>
      <c r="K421" s="13"/>
    </row>
    <row r="422" spans="1:11" ht="16.5">
      <c r="A422" s="21"/>
      <c r="B422" s="21"/>
      <c r="C422" s="40"/>
      <c r="D422" s="40"/>
      <c r="E422" s="40"/>
      <c r="F422" s="40"/>
      <c r="G422" s="40"/>
      <c r="H422" s="40"/>
      <c r="I422" s="40"/>
      <c r="J422" s="40"/>
      <c r="K422" s="13"/>
    </row>
    <row r="423" spans="1:11" ht="16.5">
      <c r="A423" s="21"/>
      <c r="B423" s="21"/>
      <c r="C423" s="40"/>
      <c r="D423" s="40"/>
      <c r="E423" s="40"/>
      <c r="F423" s="40"/>
      <c r="G423" s="40"/>
      <c r="H423" s="40"/>
      <c r="I423" s="40"/>
      <c r="J423" s="40"/>
      <c r="K423" s="13"/>
    </row>
    <row r="424" spans="1:11" ht="16.5">
      <c r="A424" s="21"/>
      <c r="B424" s="21"/>
      <c r="C424" s="40"/>
      <c r="D424" s="40"/>
      <c r="E424" s="40"/>
      <c r="F424" s="40"/>
      <c r="G424" s="40"/>
      <c r="H424" s="40"/>
      <c r="I424" s="40"/>
      <c r="J424" s="40"/>
      <c r="K424" s="13"/>
    </row>
    <row r="425" spans="1:11" ht="16.5">
      <c r="A425" s="21"/>
      <c r="B425" s="21"/>
      <c r="C425" s="40"/>
      <c r="D425" s="40"/>
      <c r="E425" s="40"/>
      <c r="F425" s="40"/>
      <c r="G425" s="40"/>
      <c r="H425" s="40"/>
      <c r="I425" s="40"/>
      <c r="J425" s="40"/>
      <c r="K425" s="13"/>
    </row>
    <row r="426" spans="1:11" ht="16.5">
      <c r="A426" s="21"/>
      <c r="B426" s="21"/>
      <c r="C426" s="40"/>
      <c r="D426" s="40"/>
      <c r="E426" s="40"/>
      <c r="F426" s="40"/>
      <c r="G426" s="40"/>
      <c r="H426" s="40"/>
      <c r="I426" s="40"/>
      <c r="J426" s="40"/>
      <c r="K426" s="13"/>
    </row>
    <row r="427" spans="1:11" ht="16.5">
      <c r="A427" s="21"/>
      <c r="B427" s="21"/>
      <c r="C427" s="40"/>
      <c r="D427" s="40"/>
      <c r="E427" s="40"/>
      <c r="F427" s="40"/>
      <c r="G427" s="40"/>
      <c r="H427" s="40"/>
      <c r="I427" s="40"/>
      <c r="J427" s="40"/>
      <c r="K427" s="13"/>
    </row>
    <row r="428" spans="1:11" ht="16.5">
      <c r="A428" s="21"/>
      <c r="B428" s="21"/>
      <c r="C428" s="40"/>
      <c r="D428" s="40"/>
      <c r="E428" s="40"/>
      <c r="F428" s="40"/>
      <c r="G428" s="40"/>
      <c r="H428" s="40"/>
      <c r="I428" s="40"/>
      <c r="J428" s="40"/>
      <c r="K428" s="13"/>
    </row>
    <row r="429" spans="1:11" ht="16.5">
      <c r="A429" s="21"/>
      <c r="B429" s="21"/>
      <c r="C429" s="40"/>
      <c r="D429" s="40"/>
      <c r="E429" s="40"/>
      <c r="F429" s="40"/>
      <c r="G429" s="40"/>
      <c r="H429" s="40"/>
      <c r="I429" s="40"/>
      <c r="J429" s="40"/>
      <c r="K429" s="13"/>
    </row>
    <row r="430" spans="1:11" ht="16.5">
      <c r="A430" s="21"/>
      <c r="B430" s="21"/>
      <c r="C430" s="40"/>
      <c r="D430" s="40"/>
      <c r="E430" s="40"/>
      <c r="F430" s="40"/>
      <c r="G430" s="40"/>
      <c r="H430" s="40"/>
      <c r="I430" s="40"/>
      <c r="J430" s="40"/>
      <c r="K430" s="13"/>
    </row>
    <row r="431" spans="1:11" ht="16.5">
      <c r="A431" s="21"/>
      <c r="B431" s="21"/>
      <c r="C431" s="40"/>
      <c r="D431" s="40"/>
      <c r="E431" s="40"/>
      <c r="F431" s="40"/>
      <c r="G431" s="40"/>
      <c r="H431" s="40"/>
      <c r="I431" s="40"/>
      <c r="J431" s="40"/>
      <c r="K431" s="13"/>
    </row>
    <row r="432" spans="1:11" ht="16.5">
      <c r="A432" s="21"/>
      <c r="B432" s="21"/>
      <c r="C432" s="40"/>
      <c r="D432" s="40"/>
      <c r="E432" s="40"/>
      <c r="F432" s="40"/>
      <c r="G432" s="40"/>
      <c r="H432" s="40"/>
      <c r="I432" s="40"/>
      <c r="J432" s="40"/>
      <c r="K432" s="13"/>
    </row>
    <row r="433" spans="1:11" ht="16.5">
      <c r="A433" s="21"/>
      <c r="B433" s="21"/>
      <c r="C433" s="40"/>
      <c r="D433" s="40"/>
      <c r="E433" s="40"/>
      <c r="F433" s="40"/>
      <c r="G433" s="40"/>
      <c r="H433" s="40"/>
      <c r="I433" s="40"/>
      <c r="J433" s="40"/>
      <c r="K433" s="13"/>
    </row>
    <row r="434" spans="1:11" ht="16.5">
      <c r="A434" s="21"/>
      <c r="B434" s="21"/>
      <c r="C434" s="40"/>
      <c r="D434" s="40"/>
      <c r="E434" s="40"/>
      <c r="F434" s="40"/>
      <c r="G434" s="40"/>
      <c r="H434" s="40"/>
      <c r="I434" s="40"/>
      <c r="J434" s="40"/>
      <c r="K434" s="13"/>
    </row>
    <row r="435" spans="1:11" ht="16.5">
      <c r="A435" s="21"/>
      <c r="B435" s="21"/>
      <c r="C435" s="40"/>
      <c r="D435" s="40"/>
      <c r="E435" s="40"/>
      <c r="F435" s="40"/>
      <c r="G435" s="40"/>
      <c r="H435" s="40"/>
      <c r="I435" s="40"/>
      <c r="J435" s="40"/>
      <c r="K435" s="13"/>
    </row>
    <row r="436" spans="1:11" ht="16.5">
      <c r="A436" s="21"/>
      <c r="B436" s="21"/>
      <c r="C436" s="40"/>
      <c r="D436" s="40"/>
      <c r="E436" s="40"/>
      <c r="F436" s="40"/>
      <c r="G436" s="40"/>
      <c r="H436" s="40"/>
      <c r="I436" s="40"/>
      <c r="J436" s="40"/>
      <c r="K436" s="13"/>
    </row>
    <row r="437" spans="1:11" ht="16.5">
      <c r="A437" s="21"/>
      <c r="B437" s="21"/>
      <c r="C437" s="40"/>
      <c r="D437" s="40"/>
      <c r="E437" s="40"/>
      <c r="F437" s="40"/>
      <c r="G437" s="40"/>
      <c r="H437" s="40"/>
      <c r="I437" s="40"/>
      <c r="J437" s="40"/>
      <c r="K437" s="13"/>
    </row>
    <row r="438" spans="1:11" ht="16.5">
      <c r="A438" s="21"/>
      <c r="B438" s="21"/>
      <c r="C438" s="40"/>
      <c r="D438" s="40"/>
      <c r="E438" s="40"/>
      <c r="F438" s="40"/>
      <c r="G438" s="40"/>
      <c r="H438" s="40"/>
      <c r="I438" s="40"/>
      <c r="J438" s="40"/>
      <c r="K438" s="13"/>
    </row>
    <row r="439" spans="1:11" ht="16.5">
      <c r="A439" s="21"/>
      <c r="B439" s="21"/>
      <c r="C439" s="40"/>
      <c r="D439" s="40"/>
      <c r="E439" s="40"/>
      <c r="F439" s="40"/>
      <c r="G439" s="40"/>
      <c r="H439" s="40"/>
      <c r="I439" s="40"/>
      <c r="J439" s="40"/>
      <c r="K439" s="13"/>
    </row>
    <row r="440" spans="1:11" ht="16.5">
      <c r="A440" s="21"/>
      <c r="B440" s="21"/>
      <c r="C440" s="40"/>
      <c r="D440" s="40"/>
      <c r="E440" s="40"/>
      <c r="F440" s="40"/>
      <c r="G440" s="40"/>
      <c r="H440" s="40"/>
      <c r="I440" s="40"/>
      <c r="J440" s="40"/>
      <c r="K440" s="13"/>
    </row>
    <row r="441" spans="1:11" ht="16.5">
      <c r="A441" s="21"/>
      <c r="B441" s="21"/>
      <c r="C441" s="40"/>
      <c r="D441" s="40"/>
      <c r="E441" s="40"/>
      <c r="F441" s="40"/>
      <c r="G441" s="40"/>
      <c r="H441" s="40"/>
      <c r="I441" s="40"/>
      <c r="J441" s="40"/>
      <c r="K441" s="13"/>
    </row>
  </sheetData>
  <sheetProtection selectLockedCells="1" selectUnlockedCells="1"/>
  <autoFilter ref="B1:K319"/>
  <mergeCells count="4">
    <mergeCell ref="L2:M2"/>
    <mergeCell ref="A7:M7"/>
    <mergeCell ref="A342:J342"/>
    <mergeCell ref="E8:H8"/>
  </mergeCells>
  <printOptions/>
  <pageMargins left="0.5905511811023623" right="0.1968503937007874" top="0.1968503937007874" bottom="0.1968503937007874" header="0.5118110236220472" footer="0.5118110236220472"/>
  <pageSetup fitToHeight="10" fitToWidth="1" horizontalDpi="300" verticalDpi="300" orientation="portrait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7"/>
  <sheetViews>
    <sheetView view="pageBreakPreview" zoomScale="120" zoomScaleSheetLayoutView="120" zoomScalePageLayoutView="0" workbookViewId="0" topLeftCell="A5">
      <selection activeCell="A100" sqref="A100"/>
    </sheetView>
  </sheetViews>
  <sheetFormatPr defaultColWidth="9.00390625" defaultRowHeight="12.75"/>
  <cols>
    <col min="1" max="1" width="61.375" style="2" customWidth="1"/>
    <col min="2" max="2" width="16.625" style="28" bestFit="1" customWidth="1"/>
    <col min="3" max="3" width="4.25390625" style="28" bestFit="1" customWidth="1"/>
    <col min="4" max="4" width="4.625" style="28" bestFit="1" customWidth="1"/>
    <col min="5" max="5" width="5.125" style="29" bestFit="1" customWidth="1"/>
    <col min="6" max="6" width="13.625" style="33" bestFit="1" customWidth="1"/>
    <col min="7" max="8" width="13.625" style="30" bestFit="1" customWidth="1"/>
    <col min="9" max="16384" width="9.125" style="30" customWidth="1"/>
  </cols>
  <sheetData>
    <row r="1" spans="6:7" ht="15.75" hidden="1">
      <c r="F1" s="27"/>
      <c r="G1" s="7"/>
    </row>
    <row r="2" spans="2:8" ht="15.75" hidden="1">
      <c r="B2" s="2"/>
      <c r="C2" s="295"/>
      <c r="D2" s="295"/>
      <c r="E2" s="295"/>
      <c r="F2" s="295"/>
      <c r="G2" s="296" t="s">
        <v>451</v>
      </c>
      <c r="H2" s="296"/>
    </row>
    <row r="3" spans="1:8" ht="15.75">
      <c r="A3" s="295"/>
      <c r="B3" s="295"/>
      <c r="C3" s="295"/>
      <c r="D3" s="295"/>
      <c r="E3" s="295"/>
      <c r="F3" s="295"/>
      <c r="G3" s="296"/>
      <c r="H3" s="296"/>
    </row>
    <row r="4" spans="1:8" ht="15.75">
      <c r="A4" s="295"/>
      <c r="B4" s="295"/>
      <c r="C4" s="295"/>
      <c r="D4" s="295"/>
      <c r="E4" s="295"/>
      <c r="F4" s="295"/>
      <c r="G4" s="296"/>
      <c r="H4" s="296"/>
    </row>
    <row r="5" spans="1:8" ht="15.75">
      <c r="A5" s="297"/>
      <c r="B5" s="297"/>
      <c r="C5" s="297"/>
      <c r="D5" s="297"/>
      <c r="E5" s="297"/>
      <c r="F5" s="297"/>
      <c r="G5" s="296"/>
      <c r="H5" s="296"/>
    </row>
    <row r="6" spans="1:8" ht="15.75">
      <c r="A6" s="297"/>
      <c r="B6" s="297"/>
      <c r="C6" s="297"/>
      <c r="D6" s="297"/>
      <c r="E6" s="297"/>
      <c r="F6" s="297"/>
      <c r="G6" s="296"/>
      <c r="H6" s="296"/>
    </row>
    <row r="7" spans="2:8" ht="15.75">
      <c r="B7" s="2"/>
      <c r="E7" s="298"/>
      <c r="F7" s="298"/>
      <c r="G7" s="296"/>
      <c r="H7" s="296"/>
    </row>
    <row r="8" spans="2:8" ht="15.75">
      <c r="B8" s="2"/>
      <c r="E8" s="298"/>
      <c r="F8" s="298"/>
      <c r="G8" s="296"/>
      <c r="H8" s="296"/>
    </row>
    <row r="9" spans="1:11" ht="15.75">
      <c r="A9" s="293"/>
      <c r="B9" s="294"/>
      <c r="C9" s="294"/>
      <c r="D9" s="294"/>
      <c r="E9" s="294"/>
      <c r="F9" s="294"/>
      <c r="G9" s="294"/>
      <c r="H9" s="294"/>
      <c r="I9" s="294"/>
      <c r="J9" s="294"/>
      <c r="K9" s="294"/>
    </row>
    <row r="10" spans="1:11" ht="15.75">
      <c r="A10" s="291" t="s">
        <v>446</v>
      </c>
      <c r="B10" s="292"/>
      <c r="C10" s="292"/>
      <c r="D10" s="292"/>
      <c r="E10" s="292"/>
      <c r="F10" s="292"/>
      <c r="G10" s="292"/>
      <c r="H10" s="292"/>
      <c r="I10" s="31"/>
      <c r="J10" s="31"/>
      <c r="K10" s="31"/>
    </row>
    <row r="11" spans="1:11" ht="15.75">
      <c r="A11" s="292"/>
      <c r="B11" s="292"/>
      <c r="C11" s="292"/>
      <c r="D11" s="292"/>
      <c r="E11" s="292"/>
      <c r="F11" s="292"/>
      <c r="G11" s="292"/>
      <c r="H11" s="292"/>
      <c r="I11" s="31"/>
      <c r="J11" s="31"/>
      <c r="K11" s="31"/>
    </row>
    <row r="12" spans="1:11" ht="54" customHeight="1">
      <c r="A12" s="292"/>
      <c r="B12" s="292"/>
      <c r="C12" s="292"/>
      <c r="D12" s="292"/>
      <c r="E12" s="292"/>
      <c r="F12" s="292"/>
      <c r="G12" s="292"/>
      <c r="H12" s="292"/>
      <c r="I12" s="32"/>
      <c r="J12" s="32"/>
      <c r="K12" s="32"/>
    </row>
    <row r="13" spans="1:8" ht="15.75">
      <c r="A13" s="195"/>
      <c r="B13" s="196"/>
      <c r="C13" s="196"/>
      <c r="D13" s="196"/>
      <c r="E13" s="197"/>
      <c r="F13" s="198"/>
      <c r="G13" s="199"/>
      <c r="H13" s="199"/>
    </row>
    <row r="14" spans="1:8" ht="15.75">
      <c r="A14" s="200" t="s">
        <v>16</v>
      </c>
      <c r="B14" s="34" t="s">
        <v>20</v>
      </c>
      <c r="C14" s="34" t="s">
        <v>18</v>
      </c>
      <c r="D14" s="34" t="s">
        <v>19</v>
      </c>
      <c r="E14" s="34" t="s">
        <v>21</v>
      </c>
      <c r="F14" s="201" t="s">
        <v>327</v>
      </c>
      <c r="G14" s="201" t="s">
        <v>388</v>
      </c>
      <c r="H14" s="201" t="s">
        <v>445</v>
      </c>
    </row>
    <row r="15" spans="1:8" ht="47.25">
      <c r="A15" s="202" t="s">
        <v>298</v>
      </c>
      <c r="B15" s="34" t="s">
        <v>397</v>
      </c>
      <c r="C15" s="34"/>
      <c r="D15" s="34"/>
      <c r="E15" s="34"/>
      <c r="F15" s="203">
        <f>F102</f>
        <v>3518.14</v>
      </c>
      <c r="G15" s="203">
        <f>G102</f>
        <v>3525.54671</v>
      </c>
      <c r="H15" s="203">
        <f>H102</f>
        <v>3269.3797099999997</v>
      </c>
    </row>
    <row r="16" spans="1:8" ht="47.25">
      <c r="A16" s="204" t="s">
        <v>184</v>
      </c>
      <c r="B16" s="205" t="s">
        <v>262</v>
      </c>
      <c r="C16" s="206"/>
      <c r="D16" s="206"/>
      <c r="E16" s="206"/>
      <c r="F16" s="207">
        <f>F18+F20+F22+F23+F25+F28+F29</f>
        <v>1703.3869300000001</v>
      </c>
      <c r="G16" s="207">
        <f>G18+G20+G22+G23+G25+G28+G29</f>
        <v>1597.0418399999999</v>
      </c>
      <c r="H16" s="207">
        <f>H18+H20+H22+H23+H25+H28+H29</f>
        <v>1698.00712</v>
      </c>
    </row>
    <row r="17" spans="1:8" ht="15.75">
      <c r="A17" s="208" t="s">
        <v>30</v>
      </c>
      <c r="B17" s="201" t="s">
        <v>261</v>
      </c>
      <c r="C17" s="34"/>
      <c r="D17" s="34"/>
      <c r="E17" s="34"/>
      <c r="F17" s="203">
        <f>F18</f>
        <v>651.78325</v>
      </c>
      <c r="G17" s="203">
        <f>G18</f>
        <v>575.57028</v>
      </c>
      <c r="H17" s="203">
        <f>H18</f>
        <v>671.53556</v>
      </c>
    </row>
    <row r="18" spans="1:8" ht="31.5">
      <c r="A18" s="209" t="s">
        <v>155</v>
      </c>
      <c r="B18" s="201" t="s">
        <v>261</v>
      </c>
      <c r="C18" s="34" t="s">
        <v>24</v>
      </c>
      <c r="D18" s="34" t="s">
        <v>27</v>
      </c>
      <c r="E18" s="34" t="s">
        <v>74</v>
      </c>
      <c r="F18" s="203">
        <f>'3 '!K16</f>
        <v>651.78325</v>
      </c>
      <c r="G18" s="203">
        <f>'3 '!L16</f>
        <v>575.57028</v>
      </c>
      <c r="H18" s="203">
        <f>'3 '!M16</f>
        <v>671.53556</v>
      </c>
    </row>
    <row r="19" spans="1:8" ht="15.75">
      <c r="A19" s="209" t="str">
        <f>'3 '!A26</f>
        <v>Центральный аппарат</v>
      </c>
      <c r="B19" s="201" t="s">
        <v>263</v>
      </c>
      <c r="C19" s="34"/>
      <c r="D19" s="34"/>
      <c r="E19" s="34"/>
      <c r="F19" s="203">
        <f>F20+F22+F23+F24</f>
        <v>1050.6036800000002</v>
      </c>
      <c r="G19" s="203">
        <f>G20+G22+G23+G24+G26</f>
        <v>1020.47156</v>
      </c>
      <c r="H19" s="203">
        <f>H20+H22+H23+H24+H26</f>
        <v>1025.47156</v>
      </c>
    </row>
    <row r="20" spans="1:8" ht="31.5">
      <c r="A20" s="209" t="str">
        <f>'3 '!A27</f>
        <v>Расходы на выплаты персоналу государственных (муниципальных) органов</v>
      </c>
      <c r="B20" s="201" t="s">
        <v>263</v>
      </c>
      <c r="C20" s="34" t="s">
        <v>24</v>
      </c>
      <c r="D20" s="34" t="s">
        <v>38</v>
      </c>
      <c r="E20" s="34" t="s">
        <v>74</v>
      </c>
      <c r="F20" s="203">
        <f>'3 '!K27</f>
        <v>751.4651100000001</v>
      </c>
      <c r="G20" s="203">
        <f>'3 '!L27</f>
        <v>899.47156</v>
      </c>
      <c r="H20" s="203">
        <f>'3 '!M27</f>
        <v>899.47156</v>
      </c>
    </row>
    <row r="21" spans="1:8" ht="31.5">
      <c r="A21" s="209" t="s">
        <v>331</v>
      </c>
      <c r="B21" s="201" t="s">
        <v>332</v>
      </c>
      <c r="C21" s="34" t="s">
        <v>24</v>
      </c>
      <c r="D21" s="34" t="s">
        <v>38</v>
      </c>
      <c r="E21" s="34" t="s">
        <v>333</v>
      </c>
      <c r="F21" s="203">
        <f>F22+F23</f>
        <v>296.13856999999996</v>
      </c>
      <c r="G21" s="203">
        <f>G22+G23</f>
        <v>120</v>
      </c>
      <c r="H21" s="203">
        <f>H22+H23</f>
        <v>125</v>
      </c>
    </row>
    <row r="22" spans="1:8" ht="31.5">
      <c r="A22" s="209" t="str">
        <f>'3 '!A37</f>
        <v>Закупка товаров , работ,услуг в сфере информационных технологий</v>
      </c>
      <c r="B22" s="201" t="s">
        <v>263</v>
      </c>
      <c r="C22" s="34" t="s">
        <v>24</v>
      </c>
      <c r="D22" s="34" t="s">
        <v>38</v>
      </c>
      <c r="E22" s="34" t="s">
        <v>124</v>
      </c>
      <c r="F22" s="203">
        <f>'3 '!K37</f>
        <v>50</v>
      </c>
      <c r="G22" s="203">
        <f>'3 '!L37</f>
        <v>50</v>
      </c>
      <c r="H22" s="203">
        <f>'3 '!M37</f>
        <v>50</v>
      </c>
    </row>
    <row r="23" spans="1:8" ht="56.25">
      <c r="A23" s="194" t="s">
        <v>39</v>
      </c>
      <c r="B23" s="201" t="s">
        <v>263</v>
      </c>
      <c r="C23" s="34" t="s">
        <v>24</v>
      </c>
      <c r="D23" s="34" t="s">
        <v>38</v>
      </c>
      <c r="E23" s="34" t="s">
        <v>40</v>
      </c>
      <c r="F23" s="203">
        <f>'3 '!K41</f>
        <v>246.13857</v>
      </c>
      <c r="G23" s="203">
        <f>'3 '!L41</f>
        <v>70</v>
      </c>
      <c r="H23" s="203">
        <f>'3 '!M41</f>
        <v>75</v>
      </c>
    </row>
    <row r="24" spans="1:8" ht="18.75">
      <c r="A24" s="242" t="s">
        <v>334</v>
      </c>
      <c r="B24" s="201" t="s">
        <v>335</v>
      </c>
      <c r="C24" s="34" t="s">
        <v>336</v>
      </c>
      <c r="D24" s="34" t="s">
        <v>38</v>
      </c>
      <c r="E24" s="34" t="s">
        <v>314</v>
      </c>
      <c r="F24" s="203">
        <f>F25</f>
        <v>3</v>
      </c>
      <c r="G24" s="203">
        <f>G25</f>
        <v>1</v>
      </c>
      <c r="H24" s="203">
        <f>H25</f>
        <v>1</v>
      </c>
    </row>
    <row r="25" spans="1:8" ht="18.75">
      <c r="A25" s="194" t="s">
        <v>192</v>
      </c>
      <c r="B25" s="201" t="s">
        <v>263</v>
      </c>
      <c r="C25" s="34" t="s">
        <v>24</v>
      </c>
      <c r="D25" s="34" t="s">
        <v>38</v>
      </c>
      <c r="E25" s="34" t="s">
        <v>128</v>
      </c>
      <c r="F25" s="203">
        <f>'3 '!K55</f>
        <v>3</v>
      </c>
      <c r="G25" s="203">
        <f>'3 '!L55</f>
        <v>1</v>
      </c>
      <c r="H25" s="203">
        <f>'3 '!M55</f>
        <v>1</v>
      </c>
    </row>
    <row r="26" spans="1:8" ht="15.75">
      <c r="A26" s="209" t="str">
        <f>'3 '!A61</f>
        <v>Расходы на уплату налога на имущество сельских поселений</v>
      </c>
      <c r="B26" s="201" t="s">
        <v>324</v>
      </c>
      <c r="C26" s="34"/>
      <c r="D26" s="34"/>
      <c r="E26" s="34"/>
      <c r="F26" s="203">
        <f aca="true" t="shared" si="0" ref="F26:H27">F27</f>
        <v>0</v>
      </c>
      <c r="G26" s="203">
        <f t="shared" si="0"/>
        <v>0</v>
      </c>
      <c r="H26" s="203">
        <f t="shared" si="0"/>
        <v>0</v>
      </c>
    </row>
    <row r="27" spans="1:8" ht="31.5">
      <c r="A27" s="209" t="s">
        <v>331</v>
      </c>
      <c r="B27" s="201" t="s">
        <v>324</v>
      </c>
      <c r="C27" s="34" t="s">
        <v>24</v>
      </c>
      <c r="D27" s="34" t="s">
        <v>38</v>
      </c>
      <c r="E27" s="34" t="s">
        <v>333</v>
      </c>
      <c r="F27" s="203">
        <f t="shared" si="0"/>
        <v>0</v>
      </c>
      <c r="G27" s="203">
        <f t="shared" si="0"/>
        <v>0</v>
      </c>
      <c r="H27" s="203">
        <f t="shared" si="0"/>
        <v>0</v>
      </c>
    </row>
    <row r="28" spans="1:8" ht="31.5">
      <c r="A28" s="209" t="str">
        <f>'3 '!A62</f>
        <v>Прочая закупка товаров,работ и услуг для обеспечения государственных (муниципальных нужд)</v>
      </c>
      <c r="B28" s="201" t="s">
        <v>324</v>
      </c>
      <c r="C28" s="34" t="s">
        <v>24</v>
      </c>
      <c r="D28" s="34" t="s">
        <v>38</v>
      </c>
      <c r="E28" s="34" t="s">
        <v>40</v>
      </c>
      <c r="F28" s="203">
        <f>'3 '!K62</f>
        <v>0</v>
      </c>
      <c r="G28" s="203">
        <f>'3 '!L62</f>
        <v>0</v>
      </c>
      <c r="H28" s="203">
        <f>'3 '!M62</f>
        <v>0</v>
      </c>
    </row>
    <row r="29" spans="1:8" ht="15.75">
      <c r="A29" s="243" t="s">
        <v>380</v>
      </c>
      <c r="B29" s="201" t="s">
        <v>264</v>
      </c>
      <c r="C29" s="34"/>
      <c r="D29" s="34"/>
      <c r="E29" s="34"/>
      <c r="F29" s="203">
        <f aca="true" t="shared" si="1" ref="F29:H30">F30</f>
        <v>1</v>
      </c>
      <c r="G29" s="203">
        <f t="shared" si="1"/>
        <v>1</v>
      </c>
      <c r="H29" s="203">
        <f t="shared" si="1"/>
        <v>1</v>
      </c>
    </row>
    <row r="30" spans="1:8" ht="31.5">
      <c r="A30" s="209" t="s">
        <v>331</v>
      </c>
      <c r="B30" s="201" t="s">
        <v>264</v>
      </c>
      <c r="C30" s="34" t="s">
        <v>24</v>
      </c>
      <c r="D30" s="34" t="s">
        <v>38</v>
      </c>
      <c r="E30" s="34" t="s">
        <v>333</v>
      </c>
      <c r="F30" s="203">
        <f t="shared" si="1"/>
        <v>1</v>
      </c>
      <c r="G30" s="203">
        <f t="shared" si="1"/>
        <v>1</v>
      </c>
      <c r="H30" s="203">
        <f t="shared" si="1"/>
        <v>1</v>
      </c>
    </row>
    <row r="31" spans="1:8" ht="15.75">
      <c r="A31" s="209" t="s">
        <v>383</v>
      </c>
      <c r="B31" s="201" t="s">
        <v>264</v>
      </c>
      <c r="C31" s="34" t="s">
        <v>24</v>
      </c>
      <c r="D31" s="34" t="s">
        <v>38</v>
      </c>
      <c r="E31" s="34" t="s">
        <v>40</v>
      </c>
      <c r="F31" s="203">
        <v>1</v>
      </c>
      <c r="G31" s="203">
        <v>1</v>
      </c>
      <c r="H31" s="203">
        <v>1</v>
      </c>
    </row>
    <row r="32" spans="1:8" ht="47.25">
      <c r="A32" s="210" t="s">
        <v>265</v>
      </c>
      <c r="B32" s="205" t="s">
        <v>266</v>
      </c>
      <c r="C32" s="206"/>
      <c r="D32" s="206"/>
      <c r="E32" s="206"/>
      <c r="F32" s="207">
        <f>F33</f>
        <v>104.8</v>
      </c>
      <c r="G32" s="207">
        <f>G33</f>
        <v>108.3</v>
      </c>
      <c r="H32" s="207">
        <f>H33</f>
        <v>112.1</v>
      </c>
    </row>
    <row r="33" spans="1:8" ht="56.25">
      <c r="A33" s="194" t="s">
        <v>73</v>
      </c>
      <c r="B33" s="201" t="s">
        <v>267</v>
      </c>
      <c r="C33" s="34"/>
      <c r="D33" s="34"/>
      <c r="E33" s="34"/>
      <c r="F33" s="203">
        <f>F34+F36</f>
        <v>104.8</v>
      </c>
      <c r="G33" s="203">
        <f>G34+G36</f>
        <v>108.3</v>
      </c>
      <c r="H33" s="203">
        <f>H34+H36</f>
        <v>112.1</v>
      </c>
    </row>
    <row r="34" spans="1:8" ht="15.75">
      <c r="A34" s="209" t="str">
        <f>'3 '!A36</f>
        <v>Начисления на выплаты по оплате труда</v>
      </c>
      <c r="B34" s="201" t="s">
        <v>266</v>
      </c>
      <c r="C34" s="34" t="s">
        <v>27</v>
      </c>
      <c r="D34" s="34" t="s">
        <v>72</v>
      </c>
      <c r="E34" s="34" t="s">
        <v>74</v>
      </c>
      <c r="F34" s="203">
        <f>'3 '!K100</f>
        <v>94.77787</v>
      </c>
      <c r="G34" s="203">
        <f>'3 '!L100</f>
        <v>97.21587</v>
      </c>
      <c r="H34" s="203">
        <f>'3 '!M100</f>
        <v>96.92787</v>
      </c>
    </row>
    <row r="35" spans="1:8" ht="31.5">
      <c r="A35" s="209" t="s">
        <v>331</v>
      </c>
      <c r="B35" s="201" t="s">
        <v>337</v>
      </c>
      <c r="C35" s="34" t="s">
        <v>27</v>
      </c>
      <c r="D35" s="34" t="s">
        <v>338</v>
      </c>
      <c r="E35" s="34" t="s">
        <v>333</v>
      </c>
      <c r="F35" s="203">
        <f>F36</f>
        <v>10.02213</v>
      </c>
      <c r="G35" s="203">
        <f>G36</f>
        <v>11.08413</v>
      </c>
      <c r="H35" s="203">
        <f>H36</f>
        <v>15.17213</v>
      </c>
    </row>
    <row r="36" spans="1:8" ht="56.25">
      <c r="A36" s="194" t="s">
        <v>39</v>
      </c>
      <c r="B36" s="201" t="s">
        <v>266</v>
      </c>
      <c r="C36" s="34" t="s">
        <v>27</v>
      </c>
      <c r="D36" s="34" t="s">
        <v>72</v>
      </c>
      <c r="E36" s="34" t="s">
        <v>40</v>
      </c>
      <c r="F36" s="203">
        <f>'3 '!K107</f>
        <v>10.02213</v>
      </c>
      <c r="G36" s="203">
        <f>'3 '!L107</f>
        <v>11.08413</v>
      </c>
      <c r="H36" s="203">
        <f>'3 '!M107</f>
        <v>15.17213</v>
      </c>
    </row>
    <row r="37" spans="1:8" ht="94.5">
      <c r="A37" s="211" t="s">
        <v>204</v>
      </c>
      <c r="B37" s="205" t="s">
        <v>268</v>
      </c>
      <c r="C37" s="206"/>
      <c r="D37" s="206"/>
      <c r="E37" s="206"/>
      <c r="F37" s="207">
        <f>+F38+F41</f>
        <v>1</v>
      </c>
      <c r="G37" s="207">
        <f>+G38+G41</f>
        <v>1</v>
      </c>
      <c r="H37" s="207">
        <f>+H38+H41</f>
        <v>1</v>
      </c>
    </row>
    <row r="38" spans="1:8" ht="31.5">
      <c r="A38" s="212" t="s">
        <v>213</v>
      </c>
      <c r="B38" s="201" t="s">
        <v>269</v>
      </c>
      <c r="C38" s="34"/>
      <c r="D38" s="34"/>
      <c r="E38" s="34"/>
      <c r="F38" s="203">
        <f>F40</f>
        <v>0.5</v>
      </c>
      <c r="G38" s="203">
        <f>G40</f>
        <v>0.5</v>
      </c>
      <c r="H38" s="203">
        <f>H40</f>
        <v>0.5</v>
      </c>
    </row>
    <row r="39" spans="1:8" ht="31.5">
      <c r="A39" s="209" t="s">
        <v>331</v>
      </c>
      <c r="B39" s="201" t="s">
        <v>269</v>
      </c>
      <c r="C39" s="34" t="s">
        <v>338</v>
      </c>
      <c r="D39" s="34" t="s">
        <v>339</v>
      </c>
      <c r="E39" s="34" t="s">
        <v>333</v>
      </c>
      <c r="F39" s="203">
        <f>F40</f>
        <v>0.5</v>
      </c>
      <c r="G39" s="203">
        <f>G40</f>
        <v>0.5</v>
      </c>
      <c r="H39" s="203">
        <f>H40</f>
        <v>0.5</v>
      </c>
    </row>
    <row r="40" spans="1:8" ht="56.25">
      <c r="A40" s="194" t="s">
        <v>39</v>
      </c>
      <c r="B40" s="201" t="s">
        <v>269</v>
      </c>
      <c r="C40" s="34" t="s">
        <v>72</v>
      </c>
      <c r="D40" s="34" t="s">
        <v>212</v>
      </c>
      <c r="E40" s="34" t="s">
        <v>40</v>
      </c>
      <c r="F40" s="203">
        <f>'3 '!K145</f>
        <v>0.5</v>
      </c>
      <c r="G40" s="203">
        <f>'3 '!L145</f>
        <v>0.5</v>
      </c>
      <c r="H40" s="203">
        <f>'3 '!M145</f>
        <v>0.5</v>
      </c>
    </row>
    <row r="41" spans="1:8" ht="15.75">
      <c r="A41" s="212" t="s">
        <v>214</v>
      </c>
      <c r="B41" s="201" t="s">
        <v>270</v>
      </c>
      <c r="C41" s="34"/>
      <c r="D41" s="34"/>
      <c r="E41" s="34"/>
      <c r="F41" s="203">
        <f>F43</f>
        <v>0.5</v>
      </c>
      <c r="G41" s="203">
        <f>G43</f>
        <v>0.5</v>
      </c>
      <c r="H41" s="203">
        <f>H43</f>
        <v>0.5</v>
      </c>
    </row>
    <row r="42" spans="1:8" ht="31.5">
      <c r="A42" s="246" t="s">
        <v>331</v>
      </c>
      <c r="B42" s="201" t="s">
        <v>270</v>
      </c>
      <c r="C42" s="34" t="s">
        <v>338</v>
      </c>
      <c r="D42" s="34" t="s">
        <v>212</v>
      </c>
      <c r="E42" s="34" t="s">
        <v>333</v>
      </c>
      <c r="F42" s="203">
        <f>F43</f>
        <v>0.5</v>
      </c>
      <c r="G42" s="203">
        <f>G43</f>
        <v>0.5</v>
      </c>
      <c r="H42" s="203">
        <f>H43</f>
        <v>0.5</v>
      </c>
    </row>
    <row r="43" spans="1:8" ht="56.25">
      <c r="A43" s="194" t="s">
        <v>39</v>
      </c>
      <c r="B43" s="201" t="s">
        <v>270</v>
      </c>
      <c r="C43" s="34" t="s">
        <v>72</v>
      </c>
      <c r="D43" s="34" t="s">
        <v>212</v>
      </c>
      <c r="E43" s="34" t="s">
        <v>40</v>
      </c>
      <c r="F43" s="203">
        <f>'3 '!K146</f>
        <v>0.5</v>
      </c>
      <c r="G43" s="203">
        <f>'3 '!L146</f>
        <v>0.5</v>
      </c>
      <c r="H43" s="203">
        <f>'3 '!M146</f>
        <v>0.5</v>
      </c>
    </row>
    <row r="44" spans="1:8" ht="31.5">
      <c r="A44" s="213" t="s">
        <v>215</v>
      </c>
      <c r="B44" s="205" t="s">
        <v>271</v>
      </c>
      <c r="C44" s="34"/>
      <c r="D44" s="34"/>
      <c r="E44" s="34"/>
      <c r="F44" s="203">
        <f>F45+F48</f>
        <v>630.848</v>
      </c>
      <c r="G44" s="203">
        <f>G45+G48</f>
        <v>646.0540000000001</v>
      </c>
      <c r="H44" s="203">
        <f>H45+H48</f>
        <v>658.2370000000001</v>
      </c>
    </row>
    <row r="45" spans="1:8" ht="31.5">
      <c r="A45" s="214" t="s">
        <v>216</v>
      </c>
      <c r="B45" s="201" t="s">
        <v>272</v>
      </c>
      <c r="C45" s="34"/>
      <c r="D45" s="34"/>
      <c r="E45" s="34"/>
      <c r="F45" s="203">
        <f aca="true" t="shared" si="2" ref="F45:H46">F46</f>
        <v>369.77693999999997</v>
      </c>
      <c r="G45" s="203">
        <f t="shared" si="2"/>
        <v>296.68245</v>
      </c>
      <c r="H45" s="203">
        <f t="shared" si="2"/>
        <v>283.86965</v>
      </c>
    </row>
    <row r="46" spans="1:8" ht="31.5">
      <c r="A46" s="245" t="s">
        <v>331</v>
      </c>
      <c r="B46" s="201" t="s">
        <v>272</v>
      </c>
      <c r="C46" s="34" t="s">
        <v>38</v>
      </c>
      <c r="D46" s="34" t="s">
        <v>83</v>
      </c>
      <c r="E46" s="34" t="s">
        <v>333</v>
      </c>
      <c r="F46" s="203">
        <f t="shared" si="2"/>
        <v>369.77693999999997</v>
      </c>
      <c r="G46" s="203">
        <f t="shared" si="2"/>
        <v>296.68245</v>
      </c>
      <c r="H46" s="203">
        <f t="shared" si="2"/>
        <v>283.86965</v>
      </c>
    </row>
    <row r="47" spans="1:8" ht="56.25">
      <c r="A47" s="194" t="s">
        <v>39</v>
      </c>
      <c r="B47" s="201" t="s">
        <v>272</v>
      </c>
      <c r="C47" s="34" t="s">
        <v>38</v>
      </c>
      <c r="D47" s="34" t="s">
        <v>83</v>
      </c>
      <c r="E47" s="34" t="s">
        <v>40</v>
      </c>
      <c r="F47" s="203">
        <f>'3 '!K155</f>
        <v>369.77693999999997</v>
      </c>
      <c r="G47" s="203">
        <f>'3 '!L155</f>
        <v>296.68245</v>
      </c>
      <c r="H47" s="203">
        <f>'3 '!M155</f>
        <v>283.86965</v>
      </c>
    </row>
    <row r="48" spans="1:8" ht="15.75">
      <c r="A48" s="212" t="s">
        <v>89</v>
      </c>
      <c r="B48" s="201" t="s">
        <v>273</v>
      </c>
      <c r="C48" s="34"/>
      <c r="D48" s="34"/>
      <c r="E48" s="34"/>
      <c r="F48" s="203">
        <f aca="true" t="shared" si="3" ref="F48:H49">F49</f>
        <v>261.07106</v>
      </c>
      <c r="G48" s="203">
        <f t="shared" si="3"/>
        <v>349.37155</v>
      </c>
      <c r="H48" s="203">
        <f t="shared" si="3"/>
        <v>374.36735000000004</v>
      </c>
    </row>
    <row r="49" spans="1:8" ht="31.5">
      <c r="A49" s="246" t="s">
        <v>331</v>
      </c>
      <c r="B49" s="201" t="s">
        <v>273</v>
      </c>
      <c r="C49" s="34" t="s">
        <v>38</v>
      </c>
      <c r="D49" s="34" t="s">
        <v>83</v>
      </c>
      <c r="E49" s="34" t="s">
        <v>333</v>
      </c>
      <c r="F49" s="203">
        <f t="shared" si="3"/>
        <v>261.07106</v>
      </c>
      <c r="G49" s="203">
        <f t="shared" si="3"/>
        <v>349.37155</v>
      </c>
      <c r="H49" s="203">
        <f t="shared" si="3"/>
        <v>374.36735000000004</v>
      </c>
    </row>
    <row r="50" spans="1:8" ht="56.25">
      <c r="A50" s="194" t="s">
        <v>39</v>
      </c>
      <c r="B50" s="201" t="s">
        <v>273</v>
      </c>
      <c r="C50" s="34" t="s">
        <v>38</v>
      </c>
      <c r="D50" s="34" t="s">
        <v>83</v>
      </c>
      <c r="E50" s="34" t="s">
        <v>40</v>
      </c>
      <c r="F50" s="203">
        <f>'3 '!K160</f>
        <v>261.07106</v>
      </c>
      <c r="G50" s="203">
        <f>'3 '!L160</f>
        <v>349.37155</v>
      </c>
      <c r="H50" s="203">
        <f>'3 '!M160</f>
        <v>374.36735000000004</v>
      </c>
    </row>
    <row r="51" spans="1:8" ht="31.5">
      <c r="A51" s="211" t="s">
        <v>242</v>
      </c>
      <c r="B51" s="205" t="s">
        <v>274</v>
      </c>
      <c r="C51" s="34"/>
      <c r="D51" s="34"/>
      <c r="E51" s="34"/>
      <c r="F51" s="203">
        <f>F52+F55+F58+F61</f>
        <v>392.69717</v>
      </c>
      <c r="G51" s="203">
        <f>G52+G55</f>
        <v>322.846</v>
      </c>
      <c r="H51" s="203">
        <f>H52+H55</f>
        <v>237.17072</v>
      </c>
    </row>
    <row r="52" spans="1:8" ht="15.75">
      <c r="A52" s="212" t="s">
        <v>243</v>
      </c>
      <c r="B52" s="201" t="s">
        <v>275</v>
      </c>
      <c r="C52" s="34"/>
      <c r="D52" s="34"/>
      <c r="E52" s="34"/>
      <c r="F52" s="203">
        <f aca="true" t="shared" si="4" ref="F52:H53">F53</f>
        <v>382.69717</v>
      </c>
      <c r="G52" s="203">
        <f t="shared" si="4"/>
        <v>312.846</v>
      </c>
      <c r="H52" s="203">
        <f t="shared" si="4"/>
        <v>227.17072</v>
      </c>
    </row>
    <row r="53" spans="1:8" ht="31.5">
      <c r="A53" s="246" t="s">
        <v>331</v>
      </c>
      <c r="B53" s="201" t="s">
        <v>275</v>
      </c>
      <c r="C53" s="34" t="s">
        <v>88</v>
      </c>
      <c r="D53" s="34" t="s">
        <v>72</v>
      </c>
      <c r="E53" s="34" t="s">
        <v>333</v>
      </c>
      <c r="F53" s="203">
        <f t="shared" si="4"/>
        <v>382.69717</v>
      </c>
      <c r="G53" s="203">
        <f t="shared" si="4"/>
        <v>312.846</v>
      </c>
      <c r="H53" s="203">
        <f t="shared" si="4"/>
        <v>227.17072</v>
      </c>
    </row>
    <row r="54" spans="1:8" ht="56.25">
      <c r="A54" s="194" t="s">
        <v>39</v>
      </c>
      <c r="B54" s="201" t="s">
        <v>275</v>
      </c>
      <c r="C54" s="34" t="s">
        <v>88</v>
      </c>
      <c r="D54" s="34" t="s">
        <v>72</v>
      </c>
      <c r="E54" s="34" t="s">
        <v>40</v>
      </c>
      <c r="F54" s="203">
        <f>'3 '!K241</f>
        <v>382.69717</v>
      </c>
      <c r="G54" s="203">
        <f>'3 '!L241</f>
        <v>312.846</v>
      </c>
      <c r="H54" s="203">
        <f>'3 '!M241</f>
        <v>227.17072</v>
      </c>
    </row>
    <row r="55" spans="1:8" ht="31.5">
      <c r="A55" s="212" t="s">
        <v>244</v>
      </c>
      <c r="B55" s="201" t="s">
        <v>276</v>
      </c>
      <c r="C55" s="34"/>
      <c r="D55" s="34"/>
      <c r="E55" s="34"/>
      <c r="F55" s="203">
        <f aca="true" t="shared" si="5" ref="F55:H56">F56</f>
        <v>10</v>
      </c>
      <c r="G55" s="203">
        <f t="shared" si="5"/>
        <v>10</v>
      </c>
      <c r="H55" s="203">
        <f t="shared" si="5"/>
        <v>10</v>
      </c>
    </row>
    <row r="56" spans="1:8" ht="31.5">
      <c r="A56" s="246" t="s">
        <v>331</v>
      </c>
      <c r="B56" s="201" t="s">
        <v>276</v>
      </c>
      <c r="C56" s="34" t="s">
        <v>88</v>
      </c>
      <c r="D56" s="34" t="s">
        <v>72</v>
      </c>
      <c r="E56" s="34" t="s">
        <v>333</v>
      </c>
      <c r="F56" s="203">
        <f t="shared" si="5"/>
        <v>10</v>
      </c>
      <c r="G56" s="203">
        <f t="shared" si="5"/>
        <v>10</v>
      </c>
      <c r="H56" s="203">
        <f t="shared" si="5"/>
        <v>10</v>
      </c>
    </row>
    <row r="57" spans="1:8" ht="56.25">
      <c r="A57" s="194" t="s">
        <v>39</v>
      </c>
      <c r="B57" s="201" t="s">
        <v>276</v>
      </c>
      <c r="C57" s="34" t="s">
        <v>88</v>
      </c>
      <c r="D57" s="34" t="s">
        <v>72</v>
      </c>
      <c r="E57" s="34" t="s">
        <v>40</v>
      </c>
      <c r="F57" s="203">
        <f>'3 '!K248</f>
        <v>10</v>
      </c>
      <c r="G57" s="203">
        <f>'3 '!L248</f>
        <v>10</v>
      </c>
      <c r="H57" s="203">
        <f>'3 '!M248</f>
        <v>10</v>
      </c>
    </row>
    <row r="58" spans="1:8" ht="18.75">
      <c r="A58" s="242" t="s">
        <v>420</v>
      </c>
      <c r="B58" s="201" t="s">
        <v>432</v>
      </c>
      <c r="C58" s="34"/>
      <c r="D58" s="34"/>
      <c r="E58" s="34"/>
      <c r="F58" s="203">
        <f>F59</f>
        <v>0</v>
      </c>
      <c r="G58" s="203">
        <v>0</v>
      </c>
      <c r="H58" s="203">
        <v>0</v>
      </c>
    </row>
    <row r="59" spans="1:8" ht="31.5">
      <c r="A59" s="246" t="s">
        <v>331</v>
      </c>
      <c r="B59" s="201" t="s">
        <v>432</v>
      </c>
      <c r="C59" s="34" t="s">
        <v>88</v>
      </c>
      <c r="D59" s="34" t="s">
        <v>72</v>
      </c>
      <c r="E59" s="34" t="s">
        <v>333</v>
      </c>
      <c r="F59" s="203">
        <f>F60</f>
        <v>0</v>
      </c>
      <c r="G59" s="203">
        <v>0</v>
      </c>
      <c r="H59" s="203">
        <v>0</v>
      </c>
    </row>
    <row r="60" spans="1:8" ht="56.25">
      <c r="A60" s="194" t="s">
        <v>39</v>
      </c>
      <c r="B60" s="201" t="s">
        <v>432</v>
      </c>
      <c r="C60" s="34" t="s">
        <v>88</v>
      </c>
      <c r="D60" s="34" t="s">
        <v>72</v>
      </c>
      <c r="E60" s="34" t="s">
        <v>40</v>
      </c>
      <c r="F60" s="203">
        <v>0</v>
      </c>
      <c r="G60" s="203">
        <v>0</v>
      </c>
      <c r="H60" s="203">
        <v>0</v>
      </c>
    </row>
    <row r="61" spans="1:8" ht="56.25">
      <c r="A61" s="242" t="s">
        <v>430</v>
      </c>
      <c r="B61" s="201" t="s">
        <v>429</v>
      </c>
      <c r="C61" s="34"/>
      <c r="D61" s="34"/>
      <c r="E61" s="34"/>
      <c r="F61" s="203">
        <f>F62</f>
        <v>0</v>
      </c>
      <c r="G61" s="203">
        <v>0</v>
      </c>
      <c r="H61" s="203">
        <v>0</v>
      </c>
    </row>
    <row r="62" spans="1:8" ht="56.25">
      <c r="A62" s="242" t="s">
        <v>331</v>
      </c>
      <c r="B62" s="201" t="s">
        <v>429</v>
      </c>
      <c r="C62" s="34" t="s">
        <v>88</v>
      </c>
      <c r="D62" s="34" t="s">
        <v>72</v>
      </c>
      <c r="E62" s="34" t="s">
        <v>333</v>
      </c>
      <c r="F62" s="203">
        <f>F63</f>
        <v>0</v>
      </c>
      <c r="G62" s="203">
        <v>0</v>
      </c>
      <c r="H62" s="203">
        <v>0</v>
      </c>
    </row>
    <row r="63" spans="1:8" ht="56.25">
      <c r="A63" s="242" t="s">
        <v>431</v>
      </c>
      <c r="B63" s="201" t="s">
        <v>429</v>
      </c>
      <c r="C63" s="34" t="s">
        <v>88</v>
      </c>
      <c r="D63" s="34" t="s">
        <v>72</v>
      </c>
      <c r="E63" s="34" t="s">
        <v>40</v>
      </c>
      <c r="F63" s="203">
        <v>0</v>
      </c>
      <c r="G63" s="203">
        <v>0</v>
      </c>
      <c r="H63" s="203">
        <v>0</v>
      </c>
    </row>
    <row r="64" spans="1:8" ht="63">
      <c r="A64" s="216" t="s">
        <v>234</v>
      </c>
      <c r="B64" s="205" t="s">
        <v>281</v>
      </c>
      <c r="C64" s="34"/>
      <c r="D64" s="34"/>
      <c r="E64" s="34"/>
      <c r="F64" s="203">
        <f>F65+F68+F71+F74+F77+F80+F83+F86</f>
        <v>57.880520000000004</v>
      </c>
      <c r="G64" s="203">
        <f>G65+G68+G71+G74+G77+G80+G83+G86</f>
        <v>57.880520000000004</v>
      </c>
      <c r="H64" s="203">
        <f>H65+H68+H71+H74+H77+H80+H83+H86</f>
        <v>57.880520000000004</v>
      </c>
    </row>
    <row r="65" spans="1:8" ht="47.25">
      <c r="A65" s="214" t="s">
        <v>235</v>
      </c>
      <c r="B65" s="201" t="s">
        <v>282</v>
      </c>
      <c r="C65" s="34"/>
      <c r="D65" s="34"/>
      <c r="E65" s="34"/>
      <c r="F65" s="203">
        <f aca="true" t="shared" si="6" ref="F65:H66">F66</f>
        <v>0</v>
      </c>
      <c r="G65" s="203">
        <f t="shared" si="6"/>
        <v>0</v>
      </c>
      <c r="H65" s="203">
        <f t="shared" si="6"/>
        <v>0</v>
      </c>
    </row>
    <row r="66" spans="1:8" ht="15.75">
      <c r="A66" s="247" t="s">
        <v>340</v>
      </c>
      <c r="B66" s="201" t="s">
        <v>282</v>
      </c>
      <c r="C66" s="34" t="s">
        <v>38</v>
      </c>
      <c r="D66" s="34" t="s">
        <v>86</v>
      </c>
      <c r="E66" s="34" t="s">
        <v>341</v>
      </c>
      <c r="F66" s="203">
        <f t="shared" si="6"/>
        <v>0</v>
      </c>
      <c r="G66" s="203">
        <f t="shared" si="6"/>
        <v>0</v>
      </c>
      <c r="H66" s="203">
        <f t="shared" si="6"/>
        <v>0</v>
      </c>
    </row>
    <row r="67" spans="1:8" ht="16.5">
      <c r="A67" s="217" t="s">
        <v>63</v>
      </c>
      <c r="B67" s="201"/>
      <c r="C67" s="34" t="s">
        <v>38</v>
      </c>
      <c r="D67" s="34" t="s">
        <v>86</v>
      </c>
      <c r="E67" s="34" t="s">
        <v>64</v>
      </c>
      <c r="F67" s="203">
        <f>'3 '!K215</f>
        <v>0</v>
      </c>
      <c r="G67" s="203">
        <f>'3 '!L215</f>
        <v>0</v>
      </c>
      <c r="H67" s="203">
        <f>'3 '!M215</f>
        <v>0</v>
      </c>
    </row>
    <row r="68" spans="1:8" ht="94.5">
      <c r="A68" s="214" t="s">
        <v>277</v>
      </c>
      <c r="B68" s="218" t="s">
        <v>283</v>
      </c>
      <c r="C68" s="34"/>
      <c r="D68" s="34"/>
      <c r="E68" s="34"/>
      <c r="F68" s="203">
        <f aca="true" t="shared" si="7" ref="F68:H69">F69</f>
        <v>8.199</v>
      </c>
      <c r="G68" s="203">
        <f t="shared" si="7"/>
        <v>8.199</v>
      </c>
      <c r="H68" s="203">
        <f t="shared" si="7"/>
        <v>8.199</v>
      </c>
    </row>
    <row r="69" spans="1:8" ht="15.75">
      <c r="A69" s="247" t="s">
        <v>342</v>
      </c>
      <c r="B69" s="218" t="s">
        <v>283</v>
      </c>
      <c r="C69" s="34" t="s">
        <v>38</v>
      </c>
      <c r="D69" s="34" t="s">
        <v>86</v>
      </c>
      <c r="E69" s="34" t="s">
        <v>341</v>
      </c>
      <c r="F69" s="203">
        <f t="shared" si="7"/>
        <v>8.199</v>
      </c>
      <c r="G69" s="203">
        <f t="shared" si="7"/>
        <v>8.199</v>
      </c>
      <c r="H69" s="203">
        <f t="shared" si="7"/>
        <v>8.199</v>
      </c>
    </row>
    <row r="70" spans="1:8" ht="16.5">
      <c r="A70" s="217" t="s">
        <v>63</v>
      </c>
      <c r="B70" s="218"/>
      <c r="C70" s="34" t="s">
        <v>38</v>
      </c>
      <c r="D70" s="34" t="s">
        <v>86</v>
      </c>
      <c r="E70" s="34" t="s">
        <v>64</v>
      </c>
      <c r="F70" s="203">
        <f>'3 '!K219</f>
        <v>8.199</v>
      </c>
      <c r="G70" s="203">
        <f>'3 '!L219</f>
        <v>8.199</v>
      </c>
      <c r="H70" s="203">
        <f>'3 '!M219</f>
        <v>8.199</v>
      </c>
    </row>
    <row r="71" spans="1:8" ht="66">
      <c r="A71" s="217" t="s">
        <v>343</v>
      </c>
      <c r="B71" s="218" t="s">
        <v>344</v>
      </c>
      <c r="C71" s="34"/>
      <c r="D71" s="34"/>
      <c r="E71" s="34"/>
      <c r="F71" s="203">
        <f aca="true" t="shared" si="8" ref="F71:H72">F72</f>
        <v>0.133</v>
      </c>
      <c r="G71" s="203">
        <f t="shared" si="8"/>
        <v>0.133</v>
      </c>
      <c r="H71" s="203">
        <f t="shared" si="8"/>
        <v>0.133</v>
      </c>
    </row>
    <row r="72" spans="1:8" ht="16.5">
      <c r="A72" s="217" t="s">
        <v>340</v>
      </c>
      <c r="B72" s="218" t="s">
        <v>284</v>
      </c>
      <c r="C72" s="34" t="s">
        <v>69</v>
      </c>
      <c r="D72" s="34" t="s">
        <v>69</v>
      </c>
      <c r="E72" s="34" t="s">
        <v>341</v>
      </c>
      <c r="F72" s="203">
        <f t="shared" si="8"/>
        <v>0.133</v>
      </c>
      <c r="G72" s="203">
        <f t="shared" si="8"/>
        <v>0.133</v>
      </c>
      <c r="H72" s="203">
        <f t="shared" si="8"/>
        <v>0.133</v>
      </c>
    </row>
    <row r="73" spans="1:8" ht="16.5">
      <c r="A73" s="217" t="s">
        <v>63</v>
      </c>
      <c r="B73" s="218"/>
      <c r="C73" s="34" t="s">
        <v>69</v>
      </c>
      <c r="D73" s="34" t="s">
        <v>69</v>
      </c>
      <c r="E73" s="34" t="s">
        <v>64</v>
      </c>
      <c r="F73" s="203">
        <f>'3 '!K271</f>
        <v>0.133</v>
      </c>
      <c r="G73" s="203">
        <f>'3 '!L271</f>
        <v>0.133</v>
      </c>
      <c r="H73" s="203">
        <f>'3 '!M271</f>
        <v>0.133</v>
      </c>
    </row>
    <row r="74" spans="1:8" ht="47.25">
      <c r="A74" s="215" t="s">
        <v>278</v>
      </c>
      <c r="B74" s="218" t="s">
        <v>284</v>
      </c>
      <c r="C74" s="34"/>
      <c r="D74" s="34"/>
      <c r="E74" s="34"/>
      <c r="F74" s="203">
        <f aca="true" t="shared" si="9" ref="F74:H75">F75</f>
        <v>26</v>
      </c>
      <c r="G74" s="203">
        <f t="shared" si="9"/>
        <v>26</v>
      </c>
      <c r="H74" s="203">
        <f t="shared" si="9"/>
        <v>26</v>
      </c>
    </row>
    <row r="75" spans="1:8" ht="15.75">
      <c r="A75" s="248" t="s">
        <v>340</v>
      </c>
      <c r="B75" s="218" t="s">
        <v>282</v>
      </c>
      <c r="C75" s="34" t="s">
        <v>336</v>
      </c>
      <c r="D75" s="34" t="s">
        <v>195</v>
      </c>
      <c r="E75" s="34" t="s">
        <v>341</v>
      </c>
      <c r="F75" s="203">
        <f t="shared" si="9"/>
        <v>26</v>
      </c>
      <c r="G75" s="203">
        <f t="shared" si="9"/>
        <v>26</v>
      </c>
      <c r="H75" s="203">
        <f t="shared" si="9"/>
        <v>26</v>
      </c>
    </row>
    <row r="76" spans="1:8" ht="16.5">
      <c r="A76" s="217" t="s">
        <v>63</v>
      </c>
      <c r="B76" s="218"/>
      <c r="C76" s="34" t="s">
        <v>24</v>
      </c>
      <c r="D76" s="34" t="s">
        <v>195</v>
      </c>
      <c r="E76" s="34" t="s">
        <v>64</v>
      </c>
      <c r="F76" s="203">
        <f>'3 '!K86</f>
        <v>26</v>
      </c>
      <c r="G76" s="203">
        <f>'3 '!L86</f>
        <v>26</v>
      </c>
      <c r="H76" s="203">
        <f>'3 '!M86</f>
        <v>26</v>
      </c>
    </row>
    <row r="77" spans="1:8" ht="63">
      <c r="A77" s="214" t="s">
        <v>279</v>
      </c>
      <c r="B77" s="218" t="s">
        <v>285</v>
      </c>
      <c r="C77" s="34"/>
      <c r="D77" s="34"/>
      <c r="E77" s="34"/>
      <c r="F77" s="203">
        <f aca="true" t="shared" si="10" ref="F77:H78">F78</f>
        <v>0</v>
      </c>
      <c r="G77" s="203">
        <f t="shared" si="10"/>
        <v>0</v>
      </c>
      <c r="H77" s="203">
        <f t="shared" si="10"/>
        <v>0</v>
      </c>
    </row>
    <row r="78" spans="1:8" ht="15.75">
      <c r="A78" s="247" t="s">
        <v>340</v>
      </c>
      <c r="B78" s="218" t="s">
        <v>345</v>
      </c>
      <c r="C78" s="34" t="s">
        <v>336</v>
      </c>
      <c r="D78" s="34" t="s">
        <v>38</v>
      </c>
      <c r="E78" s="34" t="s">
        <v>341</v>
      </c>
      <c r="F78" s="203">
        <f t="shared" si="10"/>
        <v>0</v>
      </c>
      <c r="G78" s="203">
        <f t="shared" si="10"/>
        <v>0</v>
      </c>
      <c r="H78" s="203">
        <f t="shared" si="10"/>
        <v>0</v>
      </c>
    </row>
    <row r="79" spans="1:8" ht="16.5">
      <c r="A79" s="217" t="s">
        <v>63</v>
      </c>
      <c r="B79" s="218"/>
      <c r="C79" s="34" t="s">
        <v>24</v>
      </c>
      <c r="D79" s="34" t="s">
        <v>38</v>
      </c>
      <c r="E79" s="34" t="s">
        <v>64</v>
      </c>
      <c r="F79" s="203">
        <f>'3 '!K67</f>
        <v>0</v>
      </c>
      <c r="G79" s="203">
        <f>'3 '!L67</f>
        <v>0</v>
      </c>
      <c r="H79" s="203">
        <f>'3 '!M67</f>
        <v>0</v>
      </c>
    </row>
    <row r="80" spans="1:8" ht="31.5">
      <c r="A80" s="220" t="s">
        <v>168</v>
      </c>
      <c r="B80" s="218" t="s">
        <v>286</v>
      </c>
      <c r="C80" s="34"/>
      <c r="D80" s="34"/>
      <c r="E80" s="34"/>
      <c r="F80" s="203">
        <f aca="true" t="shared" si="11" ref="F80:H81">F81</f>
        <v>0.1</v>
      </c>
      <c r="G80" s="203">
        <f t="shared" si="11"/>
        <v>0.1</v>
      </c>
      <c r="H80" s="203">
        <f t="shared" si="11"/>
        <v>0.1</v>
      </c>
    </row>
    <row r="81" spans="1:8" ht="15.75">
      <c r="A81" s="249" t="s">
        <v>346</v>
      </c>
      <c r="B81" s="218" t="s">
        <v>286</v>
      </c>
      <c r="C81" s="34" t="s">
        <v>24</v>
      </c>
      <c r="D81" s="34" t="s">
        <v>38</v>
      </c>
      <c r="E81" s="34" t="s">
        <v>341</v>
      </c>
      <c r="F81" s="203">
        <f t="shared" si="11"/>
        <v>0.1</v>
      </c>
      <c r="G81" s="203">
        <f t="shared" si="11"/>
        <v>0.1</v>
      </c>
      <c r="H81" s="203">
        <f t="shared" si="11"/>
        <v>0.1</v>
      </c>
    </row>
    <row r="82" spans="1:8" ht="16.5">
      <c r="A82" s="217" t="s">
        <v>63</v>
      </c>
      <c r="B82" s="218"/>
      <c r="C82" s="34" t="s">
        <v>24</v>
      </c>
      <c r="D82" s="34" t="s">
        <v>38</v>
      </c>
      <c r="E82" s="34" t="s">
        <v>64</v>
      </c>
      <c r="F82" s="203">
        <f>'3 '!K71</f>
        <v>0.1</v>
      </c>
      <c r="G82" s="203">
        <f>'3 '!L71</f>
        <v>0.1</v>
      </c>
      <c r="H82" s="203">
        <f>'3 '!M71</f>
        <v>0.1</v>
      </c>
    </row>
    <row r="83" spans="1:8" ht="94.5">
      <c r="A83" s="220" t="s">
        <v>165</v>
      </c>
      <c r="B83" s="218" t="s">
        <v>287</v>
      </c>
      <c r="C83" s="34"/>
      <c r="D83" s="34"/>
      <c r="E83" s="34"/>
      <c r="F83" s="203">
        <f aca="true" t="shared" si="12" ref="F83:H84">F84</f>
        <v>3.44852</v>
      </c>
      <c r="G83" s="203">
        <f t="shared" si="12"/>
        <v>3.44852</v>
      </c>
      <c r="H83" s="203">
        <f t="shared" si="12"/>
        <v>3.44852</v>
      </c>
    </row>
    <row r="84" spans="1:8" ht="15.75">
      <c r="A84" s="249" t="s">
        <v>340</v>
      </c>
      <c r="B84" s="218" t="s">
        <v>287</v>
      </c>
      <c r="C84" s="34" t="s">
        <v>347</v>
      </c>
      <c r="D84" s="34" t="s">
        <v>348</v>
      </c>
      <c r="E84" s="34" t="s">
        <v>341</v>
      </c>
      <c r="F84" s="203">
        <f t="shared" si="12"/>
        <v>3.44852</v>
      </c>
      <c r="G84" s="203">
        <f t="shared" si="12"/>
        <v>3.44852</v>
      </c>
      <c r="H84" s="203">
        <f t="shared" si="12"/>
        <v>3.44852</v>
      </c>
    </row>
    <row r="85" spans="1:8" ht="16.5">
      <c r="A85" s="217" t="s">
        <v>63</v>
      </c>
      <c r="B85" s="218"/>
      <c r="C85" s="34" t="s">
        <v>24</v>
      </c>
      <c r="D85" s="34" t="s">
        <v>38</v>
      </c>
      <c r="E85" s="34" t="s">
        <v>64</v>
      </c>
      <c r="F85" s="203">
        <f>'3 '!K75</f>
        <v>3.44852</v>
      </c>
      <c r="G85" s="203">
        <f>'3 '!L75</f>
        <v>3.44852</v>
      </c>
      <c r="H85" s="203">
        <f>'3 '!M75</f>
        <v>3.44852</v>
      </c>
    </row>
    <row r="86" spans="1:8" ht="47.25">
      <c r="A86" s="214" t="s">
        <v>280</v>
      </c>
      <c r="B86" s="219" t="s">
        <v>288</v>
      </c>
      <c r="C86" s="34"/>
      <c r="D86" s="34"/>
      <c r="E86" s="34"/>
      <c r="F86" s="203">
        <f>F87</f>
        <v>20</v>
      </c>
      <c r="G86" s="203">
        <f>G87</f>
        <v>20</v>
      </c>
      <c r="H86" s="203">
        <f>H87</f>
        <v>20</v>
      </c>
    </row>
    <row r="87" spans="1:8" ht="15.75">
      <c r="A87" s="247" t="s">
        <v>349</v>
      </c>
      <c r="B87" s="219" t="s">
        <v>288</v>
      </c>
      <c r="C87" s="34" t="s">
        <v>24</v>
      </c>
      <c r="D87" s="34" t="s">
        <v>38</v>
      </c>
      <c r="E87" s="34" t="s">
        <v>341</v>
      </c>
      <c r="F87" s="203">
        <f>F89</f>
        <v>20</v>
      </c>
      <c r="G87" s="203">
        <f>G89</f>
        <v>20</v>
      </c>
      <c r="H87" s="203">
        <f>H89</f>
        <v>20</v>
      </c>
    </row>
    <row r="88" spans="1:8" ht="16.5">
      <c r="A88" s="217" t="s">
        <v>63</v>
      </c>
      <c r="B88" s="219"/>
      <c r="C88" s="34" t="s">
        <v>24</v>
      </c>
      <c r="D88" s="34" t="s">
        <v>38</v>
      </c>
      <c r="E88" s="34" t="s">
        <v>64</v>
      </c>
      <c r="F88" s="203">
        <f>'3 '!K78</f>
        <v>5.141</v>
      </c>
      <c r="G88" s="203">
        <f>'3 '!L78</f>
        <v>5.141</v>
      </c>
      <c r="H88" s="203">
        <f>'3 '!M78</f>
        <v>5.141</v>
      </c>
    </row>
    <row r="89" spans="1:8" ht="37.5">
      <c r="A89" s="95" t="s">
        <v>232</v>
      </c>
      <c r="B89" s="219" t="s">
        <v>439</v>
      </c>
      <c r="C89" s="34" t="s">
        <v>38</v>
      </c>
      <c r="D89" s="34" t="s">
        <v>86</v>
      </c>
      <c r="E89" s="34" t="s">
        <v>40</v>
      </c>
      <c r="F89" s="203">
        <f>'3 '!K204</f>
        <v>20</v>
      </c>
      <c r="G89" s="203">
        <f>'3 '!L204</f>
        <v>20</v>
      </c>
      <c r="H89" s="203">
        <f>'3 '!M204</f>
        <v>20</v>
      </c>
    </row>
    <row r="90" spans="1:8" ht="47.25">
      <c r="A90" s="221" t="s">
        <v>292</v>
      </c>
      <c r="B90" s="205" t="s">
        <v>299</v>
      </c>
      <c r="C90" s="206"/>
      <c r="D90" s="206"/>
      <c r="E90" s="206"/>
      <c r="F90" s="207">
        <f>F91+F98</f>
        <v>622.38638</v>
      </c>
      <c r="G90" s="207">
        <f>G91+G98</f>
        <v>353.92935</v>
      </c>
      <c r="H90" s="207">
        <f>H91+H98</f>
        <v>340.42935</v>
      </c>
    </row>
    <row r="91" spans="1:8" ht="31.5">
      <c r="A91" s="222" t="s">
        <v>293</v>
      </c>
      <c r="B91" s="201" t="s">
        <v>300</v>
      </c>
      <c r="C91" s="34"/>
      <c r="D91" s="34"/>
      <c r="E91" s="34"/>
      <c r="F91" s="203">
        <f>F93+F95</f>
        <v>541.80169</v>
      </c>
      <c r="G91" s="203">
        <f>G93+G95</f>
        <v>273.34466</v>
      </c>
      <c r="H91" s="203">
        <f>H93+H95</f>
        <v>259.84466</v>
      </c>
    </row>
    <row r="92" spans="1:8" ht="63">
      <c r="A92" s="251" t="s">
        <v>351</v>
      </c>
      <c r="B92" s="201" t="s">
        <v>300</v>
      </c>
      <c r="C92" s="34" t="s">
        <v>91</v>
      </c>
      <c r="D92" s="34" t="s">
        <v>24</v>
      </c>
      <c r="E92" s="34" t="s">
        <v>321</v>
      </c>
      <c r="F92" s="203">
        <f>F93</f>
        <v>229.84466</v>
      </c>
      <c r="G92" s="203">
        <f>G93</f>
        <v>229.84466</v>
      </c>
      <c r="H92" s="203">
        <f>H93</f>
        <v>229.84466</v>
      </c>
    </row>
    <row r="93" spans="1:8" ht="15.75">
      <c r="A93" s="252" t="s">
        <v>295</v>
      </c>
      <c r="B93" s="201" t="s">
        <v>300</v>
      </c>
      <c r="C93" s="34" t="s">
        <v>91</v>
      </c>
      <c r="D93" s="34" t="s">
        <v>24</v>
      </c>
      <c r="E93" s="34" t="s">
        <v>176</v>
      </c>
      <c r="F93" s="203">
        <f>'3 '!K279</f>
        <v>229.84466</v>
      </c>
      <c r="G93" s="203">
        <f>'3 '!L279</f>
        <v>229.84466</v>
      </c>
      <c r="H93" s="203">
        <f>'3 '!M279</f>
        <v>229.84466</v>
      </c>
    </row>
    <row r="94" spans="1:8" ht="31.5">
      <c r="A94" s="250" t="s">
        <v>331</v>
      </c>
      <c r="B94" s="201" t="s">
        <v>300</v>
      </c>
      <c r="C94" s="34" t="s">
        <v>91</v>
      </c>
      <c r="D94" s="34" t="s">
        <v>24</v>
      </c>
      <c r="E94" s="34" t="s">
        <v>333</v>
      </c>
      <c r="F94" s="203">
        <f>F95</f>
        <v>311.95703000000003</v>
      </c>
      <c r="G94" s="203">
        <f>G95</f>
        <v>43.5</v>
      </c>
      <c r="H94" s="203">
        <f>H95</f>
        <v>30</v>
      </c>
    </row>
    <row r="95" spans="1:8" ht="31.5">
      <c r="A95" s="202" t="s">
        <v>39</v>
      </c>
      <c r="B95" s="201" t="s">
        <v>300</v>
      </c>
      <c r="C95" s="34" t="s">
        <v>91</v>
      </c>
      <c r="D95" s="34" t="s">
        <v>24</v>
      </c>
      <c r="E95" s="34" t="s">
        <v>40</v>
      </c>
      <c r="F95" s="203">
        <f>'3 '!K286</f>
        <v>311.95703000000003</v>
      </c>
      <c r="G95" s="203">
        <f>'3 '!L286</f>
        <v>43.5</v>
      </c>
      <c r="H95" s="203">
        <f>'3 '!M286</f>
        <v>30</v>
      </c>
    </row>
    <row r="96" spans="1:8" ht="47.25">
      <c r="A96" s="237" t="s">
        <v>325</v>
      </c>
      <c r="B96" s="201" t="s">
        <v>326</v>
      </c>
      <c r="C96" s="34"/>
      <c r="D96" s="34"/>
      <c r="E96" s="34"/>
      <c r="F96" s="203">
        <f aca="true" t="shared" si="13" ref="F96:H97">F97</f>
        <v>80.58469</v>
      </c>
      <c r="G96" s="203">
        <f t="shared" si="13"/>
        <v>80.58469</v>
      </c>
      <c r="H96" s="203">
        <f t="shared" si="13"/>
        <v>80.58469</v>
      </c>
    </row>
    <row r="97" spans="1:8" ht="63">
      <c r="A97" s="237" t="s">
        <v>351</v>
      </c>
      <c r="B97" s="201" t="s">
        <v>326</v>
      </c>
      <c r="C97" s="34" t="s">
        <v>350</v>
      </c>
      <c r="D97" s="34" t="s">
        <v>24</v>
      </c>
      <c r="E97" s="34" t="s">
        <v>321</v>
      </c>
      <c r="F97" s="203">
        <f t="shared" si="13"/>
        <v>80.58469</v>
      </c>
      <c r="G97" s="203">
        <f t="shared" si="13"/>
        <v>80.58469</v>
      </c>
      <c r="H97" s="203">
        <f t="shared" si="13"/>
        <v>80.58469</v>
      </c>
    </row>
    <row r="98" spans="1:8" ht="15.75">
      <c r="A98" s="237" t="s">
        <v>322</v>
      </c>
      <c r="B98" s="201" t="s">
        <v>326</v>
      </c>
      <c r="C98" s="34" t="s">
        <v>91</v>
      </c>
      <c r="D98" s="34" t="s">
        <v>24</v>
      </c>
      <c r="E98" s="34" t="s">
        <v>176</v>
      </c>
      <c r="F98" s="203">
        <f>'3 '!K298</f>
        <v>80.58469</v>
      </c>
      <c r="G98" s="203">
        <f>'3 '!L298</f>
        <v>80.58469</v>
      </c>
      <c r="H98" s="203">
        <f>'3 '!M298</f>
        <v>80.58469</v>
      </c>
    </row>
    <row r="99" spans="1:8" ht="60.75" customHeight="1">
      <c r="A99" s="215" t="s">
        <v>224</v>
      </c>
      <c r="B99" s="34" t="s">
        <v>454</v>
      </c>
      <c r="C99" s="34" t="s">
        <v>38</v>
      </c>
      <c r="D99" s="34" t="s">
        <v>86</v>
      </c>
      <c r="E99" s="34" t="s">
        <v>40</v>
      </c>
      <c r="F99" s="223">
        <v>0</v>
      </c>
      <c r="G99" s="223">
        <v>4</v>
      </c>
      <c r="H99" s="223">
        <f>'3 '!M337</f>
        <v>0</v>
      </c>
    </row>
    <row r="100" spans="1:8" ht="94.5">
      <c r="A100" s="215" t="s">
        <v>441</v>
      </c>
      <c r="B100" s="34" t="s">
        <v>455</v>
      </c>
      <c r="C100" s="34" t="s">
        <v>38</v>
      </c>
      <c r="D100" s="34" t="s">
        <v>86</v>
      </c>
      <c r="E100" s="34" t="s">
        <v>40</v>
      </c>
      <c r="F100" s="223">
        <v>0</v>
      </c>
      <c r="G100" s="223">
        <v>352.1</v>
      </c>
      <c r="H100" s="223">
        <f>'3 '!M338</f>
        <v>0</v>
      </c>
    </row>
    <row r="101" spans="1:8" ht="15.75">
      <c r="A101" s="215" t="s">
        <v>161</v>
      </c>
      <c r="B101" s="34"/>
      <c r="C101" s="34"/>
      <c r="D101" s="34"/>
      <c r="E101" s="34"/>
      <c r="F101" s="223"/>
      <c r="G101" s="223">
        <f>'3 '!L339</f>
        <v>77.254</v>
      </c>
      <c r="H101" s="223">
        <f>'3 '!M339</f>
        <v>159.414</v>
      </c>
    </row>
    <row r="102" spans="1:8" ht="15.75">
      <c r="A102" s="200" t="s">
        <v>162</v>
      </c>
      <c r="B102" s="34"/>
      <c r="C102" s="34"/>
      <c r="D102" s="34"/>
      <c r="E102" s="34"/>
      <c r="F102" s="203">
        <f>F16+F32+F37+F44+F51+F64+F88+F90</f>
        <v>3518.14</v>
      </c>
      <c r="G102" s="203">
        <f>G16+G32+G37+G44+G51+G64+G90+G101+G88+G100+G99</f>
        <v>3525.54671</v>
      </c>
      <c r="H102" s="203">
        <f>H16+H32+H37+H44+H51+H64+H90+H101+H88</f>
        <v>3269.3797099999997</v>
      </c>
    </row>
    <row r="103" spans="1:8" ht="15.75">
      <c r="A103" s="224"/>
      <c r="B103" s="196"/>
      <c r="C103" s="196"/>
      <c r="D103" s="196"/>
      <c r="E103" s="197"/>
      <c r="F103" s="197"/>
      <c r="G103" s="199"/>
      <c r="H103" s="199"/>
    </row>
    <row r="104" spans="1:8" ht="15.75">
      <c r="A104" s="224"/>
      <c r="B104" s="196"/>
      <c r="C104" s="196"/>
      <c r="D104" s="196"/>
      <c r="E104" s="197"/>
      <c r="F104" s="198"/>
      <c r="G104" s="199"/>
      <c r="H104" s="199"/>
    </row>
    <row r="105" spans="1:8" ht="15.75">
      <c r="A105" s="224"/>
      <c r="B105" s="196"/>
      <c r="C105" s="196"/>
      <c r="D105" s="196"/>
      <c r="E105" s="197"/>
      <c r="F105" s="198"/>
      <c r="G105" s="199"/>
      <c r="H105" s="199"/>
    </row>
    <row r="106" spans="1:8" ht="15.75">
      <c r="A106" s="224"/>
      <c r="B106" s="196"/>
      <c r="C106" s="196"/>
      <c r="D106" s="196"/>
      <c r="E106" s="197"/>
      <c r="F106" s="198"/>
      <c r="G106" s="199"/>
      <c r="H106" s="199"/>
    </row>
    <row r="107" spans="1:8" ht="15.75">
      <c r="A107" s="224"/>
      <c r="B107" s="196"/>
      <c r="C107" s="196"/>
      <c r="D107" s="196"/>
      <c r="E107" s="197"/>
      <c r="F107" s="198"/>
      <c r="G107" s="199"/>
      <c r="H107" s="199"/>
    </row>
    <row r="108" spans="1:8" ht="15.75">
      <c r="A108" s="224"/>
      <c r="B108" s="196"/>
      <c r="C108" s="196"/>
      <c r="D108" s="196"/>
      <c r="E108" s="197"/>
      <c r="F108" s="198"/>
      <c r="G108" s="199"/>
      <c r="H108" s="199"/>
    </row>
    <row r="109" spans="1:8" ht="15.75">
      <c r="A109" s="224"/>
      <c r="B109" s="196"/>
      <c r="C109" s="196"/>
      <c r="D109" s="196"/>
      <c r="E109" s="197"/>
      <c r="F109" s="198"/>
      <c r="G109" s="199"/>
      <c r="H109" s="199"/>
    </row>
    <row r="110" spans="1:8" ht="15.75">
      <c r="A110" s="224"/>
      <c r="B110" s="196"/>
      <c r="C110" s="196"/>
      <c r="D110" s="196"/>
      <c r="E110" s="197"/>
      <c r="F110" s="198"/>
      <c r="G110" s="199"/>
      <c r="H110" s="199"/>
    </row>
    <row r="111" spans="1:8" ht="15.75">
      <c r="A111" s="224"/>
      <c r="B111" s="196"/>
      <c r="C111" s="196"/>
      <c r="D111" s="196"/>
      <c r="E111" s="197"/>
      <c r="F111" s="198"/>
      <c r="G111" s="199"/>
      <c r="H111" s="199"/>
    </row>
    <row r="112" spans="1:8" ht="15.75">
      <c r="A112" s="224"/>
      <c r="B112" s="196"/>
      <c r="C112" s="196"/>
      <c r="D112" s="196"/>
      <c r="E112" s="197"/>
      <c r="F112" s="198"/>
      <c r="G112" s="199"/>
      <c r="H112" s="199"/>
    </row>
    <row r="113" spans="1:8" ht="15.75">
      <c r="A113" s="224"/>
      <c r="B113" s="196"/>
      <c r="C113" s="196"/>
      <c r="D113" s="196"/>
      <c r="E113" s="197"/>
      <c r="F113" s="198"/>
      <c r="G113" s="199"/>
      <c r="H113" s="199"/>
    </row>
    <row r="114" spans="1:8" ht="15.75">
      <c r="A114" s="224"/>
      <c r="B114" s="196"/>
      <c r="C114" s="196"/>
      <c r="D114" s="196"/>
      <c r="E114" s="197"/>
      <c r="F114" s="198"/>
      <c r="G114" s="199"/>
      <c r="H114" s="199"/>
    </row>
    <row r="115" spans="1:8" ht="15.75">
      <c r="A115" s="224"/>
      <c r="B115" s="196"/>
      <c r="C115" s="196"/>
      <c r="D115" s="196"/>
      <c r="E115" s="197"/>
      <c r="F115" s="198"/>
      <c r="G115" s="199"/>
      <c r="H115" s="199"/>
    </row>
    <row r="116" spans="1:8" ht="15.75">
      <c r="A116" s="224"/>
      <c r="B116" s="196"/>
      <c r="C116" s="196"/>
      <c r="D116" s="196"/>
      <c r="E116" s="197"/>
      <c r="F116" s="198"/>
      <c r="G116" s="199"/>
      <c r="H116" s="199"/>
    </row>
    <row r="117" spans="1:8" ht="15.75">
      <c r="A117" s="224"/>
      <c r="B117" s="196"/>
      <c r="C117" s="196"/>
      <c r="D117" s="196"/>
      <c r="E117" s="197"/>
      <c r="F117" s="198"/>
      <c r="G117" s="199"/>
      <c r="H117" s="199"/>
    </row>
    <row r="118" spans="1:8" ht="15.75">
      <c r="A118" s="224"/>
      <c r="B118" s="196"/>
      <c r="C118" s="196"/>
      <c r="D118" s="196"/>
      <c r="E118" s="197"/>
      <c r="F118" s="198"/>
      <c r="G118" s="199"/>
      <c r="H118" s="199"/>
    </row>
    <row r="119" spans="1:8" ht="15.75">
      <c r="A119" s="224"/>
      <c r="B119" s="196"/>
      <c r="C119" s="196"/>
      <c r="D119" s="196"/>
      <c r="E119" s="197"/>
      <c r="F119" s="198"/>
      <c r="G119" s="199"/>
      <c r="H119" s="199"/>
    </row>
    <row r="120" spans="1:8" ht="15.75">
      <c r="A120" s="224"/>
      <c r="B120" s="196"/>
      <c r="C120" s="196"/>
      <c r="D120" s="196"/>
      <c r="E120" s="197"/>
      <c r="F120" s="198"/>
      <c r="G120" s="199"/>
      <c r="H120" s="199"/>
    </row>
    <row r="121" spans="1:8" ht="15.75">
      <c r="A121" s="224"/>
      <c r="B121" s="196"/>
      <c r="C121" s="196"/>
      <c r="D121" s="196"/>
      <c r="E121" s="197"/>
      <c r="F121" s="198"/>
      <c r="G121" s="199"/>
      <c r="H121" s="199"/>
    </row>
    <row r="122" spans="1:8" ht="15.75">
      <c r="A122" s="224"/>
      <c r="B122" s="196"/>
      <c r="C122" s="196"/>
      <c r="D122" s="196"/>
      <c r="E122" s="197"/>
      <c r="F122" s="198"/>
      <c r="G122" s="199"/>
      <c r="H122" s="199"/>
    </row>
    <row r="123" spans="1:8" ht="15.75">
      <c r="A123" s="224"/>
      <c r="B123" s="196"/>
      <c r="C123" s="196"/>
      <c r="D123" s="196"/>
      <c r="E123" s="197"/>
      <c r="F123" s="198"/>
      <c r="G123" s="199"/>
      <c r="H123" s="199"/>
    </row>
    <row r="124" spans="1:8" ht="15.75">
      <c r="A124" s="224"/>
      <c r="B124" s="196"/>
      <c r="C124" s="196"/>
      <c r="D124" s="196"/>
      <c r="E124" s="197"/>
      <c r="F124" s="198"/>
      <c r="G124" s="199"/>
      <c r="H124" s="199"/>
    </row>
    <row r="125" spans="1:8" ht="15.75">
      <c r="A125" s="224"/>
      <c r="B125" s="196"/>
      <c r="C125" s="196"/>
      <c r="D125" s="196"/>
      <c r="E125" s="197"/>
      <c r="F125" s="198"/>
      <c r="G125" s="199"/>
      <c r="H125" s="199"/>
    </row>
    <row r="126" spans="1:8" ht="15.75">
      <c r="A126" s="224"/>
      <c r="B126" s="196"/>
      <c r="C126" s="196"/>
      <c r="D126" s="196"/>
      <c r="E126" s="197"/>
      <c r="F126" s="198"/>
      <c r="G126" s="199"/>
      <c r="H126" s="199"/>
    </row>
    <row r="127" spans="1:8" ht="15.75">
      <c r="A127" s="224"/>
      <c r="B127" s="196"/>
      <c r="C127" s="196"/>
      <c r="D127" s="196"/>
      <c r="E127" s="197"/>
      <c r="F127" s="198"/>
      <c r="G127" s="199"/>
      <c r="H127" s="199"/>
    </row>
    <row r="128" spans="1:8" ht="15.75">
      <c r="A128" s="224"/>
      <c r="B128" s="196"/>
      <c r="C128" s="196"/>
      <c r="D128" s="196"/>
      <c r="E128" s="197"/>
      <c r="F128" s="198"/>
      <c r="G128" s="199"/>
      <c r="H128" s="199"/>
    </row>
    <row r="129" spans="1:8" ht="15.75">
      <c r="A129" s="224"/>
      <c r="B129" s="196"/>
      <c r="C129" s="196"/>
      <c r="D129" s="196"/>
      <c r="E129" s="197"/>
      <c r="F129" s="198"/>
      <c r="G129" s="199"/>
      <c r="H129" s="199"/>
    </row>
    <row r="130" spans="1:8" ht="15.75">
      <c r="A130" s="224"/>
      <c r="B130" s="196"/>
      <c r="C130" s="196"/>
      <c r="D130" s="196"/>
      <c r="E130" s="197"/>
      <c r="F130" s="198"/>
      <c r="G130" s="199"/>
      <c r="H130" s="199"/>
    </row>
    <row r="131" spans="1:8" ht="15.75">
      <c r="A131" s="224"/>
      <c r="B131" s="196"/>
      <c r="C131" s="196"/>
      <c r="D131" s="196"/>
      <c r="E131" s="197"/>
      <c r="F131" s="198"/>
      <c r="G131" s="199"/>
      <c r="H131" s="199"/>
    </row>
    <row r="132" spans="1:8" ht="15.75">
      <c r="A132" s="224"/>
      <c r="B132" s="196"/>
      <c r="C132" s="196"/>
      <c r="D132" s="196"/>
      <c r="E132" s="197"/>
      <c r="F132" s="198"/>
      <c r="G132" s="199"/>
      <c r="H132" s="199"/>
    </row>
    <row r="133" spans="1:8" ht="15.75">
      <c r="A133" s="224"/>
      <c r="B133" s="196"/>
      <c r="C133" s="196"/>
      <c r="D133" s="196"/>
      <c r="E133" s="197"/>
      <c r="F133" s="198"/>
      <c r="G133" s="199"/>
      <c r="H133" s="199"/>
    </row>
    <row r="134" spans="1:8" ht="15.75">
      <c r="A134" s="224"/>
      <c r="B134" s="196"/>
      <c r="C134" s="196"/>
      <c r="D134" s="196"/>
      <c r="E134" s="197"/>
      <c r="F134" s="198"/>
      <c r="G134" s="199"/>
      <c r="H134" s="199"/>
    </row>
    <row r="135" spans="1:8" ht="15.75">
      <c r="A135" s="224"/>
      <c r="B135" s="196"/>
      <c r="C135" s="196"/>
      <c r="D135" s="196"/>
      <c r="E135" s="197"/>
      <c r="F135" s="198"/>
      <c r="G135" s="199"/>
      <c r="H135" s="199"/>
    </row>
    <row r="136" spans="1:8" ht="15.75">
      <c r="A136" s="224"/>
      <c r="B136" s="196"/>
      <c r="C136" s="196"/>
      <c r="D136" s="196"/>
      <c r="E136" s="197"/>
      <c r="F136" s="198"/>
      <c r="G136" s="199"/>
      <c r="H136" s="199"/>
    </row>
    <row r="137" spans="1:8" ht="15.75">
      <c r="A137" s="224"/>
      <c r="B137" s="196"/>
      <c r="C137" s="196"/>
      <c r="D137" s="196"/>
      <c r="E137" s="197"/>
      <c r="F137" s="198"/>
      <c r="G137" s="199"/>
      <c r="H137" s="199"/>
    </row>
    <row r="138" spans="1:8" ht="15.75">
      <c r="A138" s="224"/>
      <c r="B138" s="196"/>
      <c r="C138" s="196"/>
      <c r="D138" s="196"/>
      <c r="E138" s="197"/>
      <c r="F138" s="198"/>
      <c r="G138" s="199"/>
      <c r="H138" s="199"/>
    </row>
    <row r="139" spans="1:8" ht="15.75">
      <c r="A139" s="224"/>
      <c r="B139" s="196"/>
      <c r="C139" s="196"/>
      <c r="D139" s="196"/>
      <c r="E139" s="197"/>
      <c r="F139" s="198"/>
      <c r="G139" s="199"/>
      <c r="H139" s="199"/>
    </row>
    <row r="140" spans="1:8" ht="15.75">
      <c r="A140" s="224"/>
      <c r="B140" s="196"/>
      <c r="C140" s="196"/>
      <c r="D140" s="196"/>
      <c r="E140" s="197"/>
      <c r="F140" s="198"/>
      <c r="G140" s="199"/>
      <c r="H140" s="199"/>
    </row>
    <row r="141" spans="1:8" ht="15.75">
      <c r="A141" s="224"/>
      <c r="B141" s="196"/>
      <c r="C141" s="196"/>
      <c r="D141" s="196"/>
      <c r="E141" s="197"/>
      <c r="F141" s="198"/>
      <c r="G141" s="199"/>
      <c r="H141" s="199"/>
    </row>
    <row r="142" spans="1:8" ht="15.75">
      <c r="A142" s="224"/>
      <c r="B142" s="196"/>
      <c r="C142" s="196"/>
      <c r="D142" s="196"/>
      <c r="E142" s="197"/>
      <c r="F142" s="198"/>
      <c r="G142" s="199"/>
      <c r="H142" s="199"/>
    </row>
    <row r="143" spans="1:8" ht="15.75">
      <c r="A143" s="224"/>
      <c r="B143" s="196"/>
      <c r="C143" s="196"/>
      <c r="D143" s="196"/>
      <c r="E143" s="197"/>
      <c r="F143" s="198"/>
      <c r="G143" s="199"/>
      <c r="H143" s="199"/>
    </row>
    <row r="144" spans="1:8" ht="15.75">
      <c r="A144" s="224"/>
      <c r="B144" s="196"/>
      <c r="C144" s="196"/>
      <c r="D144" s="196"/>
      <c r="E144" s="197"/>
      <c r="F144" s="198"/>
      <c r="G144" s="199"/>
      <c r="H144" s="199"/>
    </row>
    <row r="145" spans="1:8" ht="15.75">
      <c r="A145" s="224"/>
      <c r="B145" s="196"/>
      <c r="C145" s="196"/>
      <c r="D145" s="196"/>
      <c r="E145" s="197"/>
      <c r="F145" s="198"/>
      <c r="G145" s="199"/>
      <c r="H145" s="199"/>
    </row>
    <row r="146" spans="1:8" ht="15.75">
      <c r="A146" s="224"/>
      <c r="B146" s="196"/>
      <c r="C146" s="196"/>
      <c r="D146" s="196"/>
      <c r="E146" s="197"/>
      <c r="F146" s="198"/>
      <c r="G146" s="199"/>
      <c r="H146" s="199"/>
    </row>
    <row r="147" spans="1:8" ht="15.75">
      <c r="A147" s="224"/>
      <c r="B147" s="196"/>
      <c r="C147" s="196"/>
      <c r="D147" s="196"/>
      <c r="E147" s="197"/>
      <c r="F147" s="198"/>
      <c r="G147" s="199"/>
      <c r="H147" s="199"/>
    </row>
    <row r="148" spans="1:8" ht="15.75">
      <c r="A148" s="224"/>
      <c r="B148" s="196"/>
      <c r="C148" s="196"/>
      <c r="D148" s="196"/>
      <c r="E148" s="197"/>
      <c r="F148" s="198"/>
      <c r="G148" s="199"/>
      <c r="H148" s="199"/>
    </row>
    <row r="149" spans="1:8" ht="15.75">
      <c r="A149" s="224"/>
      <c r="B149" s="196"/>
      <c r="C149" s="196"/>
      <c r="D149" s="196"/>
      <c r="E149" s="197"/>
      <c r="F149" s="198"/>
      <c r="G149" s="199"/>
      <c r="H149" s="199"/>
    </row>
    <row r="150" spans="1:8" ht="15.75">
      <c r="A150" s="224"/>
      <c r="B150" s="196"/>
      <c r="C150" s="196"/>
      <c r="D150" s="196"/>
      <c r="E150" s="197"/>
      <c r="F150" s="198"/>
      <c r="G150" s="199"/>
      <c r="H150" s="199"/>
    </row>
    <row r="151" spans="1:8" ht="15.75">
      <c r="A151" s="224"/>
      <c r="B151" s="196"/>
      <c r="C151" s="196"/>
      <c r="D151" s="196"/>
      <c r="E151" s="197"/>
      <c r="F151" s="198"/>
      <c r="G151" s="199"/>
      <c r="H151" s="199"/>
    </row>
    <row r="152" spans="1:8" ht="15.75">
      <c r="A152" s="224"/>
      <c r="B152" s="196"/>
      <c r="C152" s="196"/>
      <c r="D152" s="196"/>
      <c r="E152" s="197"/>
      <c r="F152" s="198"/>
      <c r="G152" s="199"/>
      <c r="H152" s="199"/>
    </row>
    <row r="153" spans="1:8" ht="15.75">
      <c r="A153" s="224"/>
      <c r="B153" s="196"/>
      <c r="C153" s="196"/>
      <c r="D153" s="196"/>
      <c r="E153" s="197"/>
      <c r="F153" s="198"/>
      <c r="G153" s="199"/>
      <c r="H153" s="199"/>
    </row>
    <row r="154" spans="1:8" ht="15.75">
      <c r="A154" s="224"/>
      <c r="B154" s="196"/>
      <c r="C154" s="196"/>
      <c r="D154" s="196"/>
      <c r="E154" s="197"/>
      <c r="F154" s="198"/>
      <c r="G154" s="199"/>
      <c r="H154" s="199"/>
    </row>
    <row r="155" spans="1:8" ht="15.75">
      <c r="A155" s="224"/>
      <c r="B155" s="196"/>
      <c r="C155" s="196"/>
      <c r="D155" s="196"/>
      <c r="E155" s="197"/>
      <c r="F155" s="198"/>
      <c r="G155" s="199"/>
      <c r="H155" s="199"/>
    </row>
    <row r="156" spans="1:8" ht="15.75">
      <c r="A156" s="224"/>
      <c r="B156" s="196"/>
      <c r="C156" s="196"/>
      <c r="D156" s="196"/>
      <c r="E156" s="197"/>
      <c r="F156" s="198"/>
      <c r="G156" s="199"/>
      <c r="H156" s="199"/>
    </row>
    <row r="157" spans="1:8" ht="15.75">
      <c r="A157" s="224"/>
      <c r="B157" s="196"/>
      <c r="C157" s="196"/>
      <c r="D157" s="196"/>
      <c r="E157" s="197"/>
      <c r="F157" s="198"/>
      <c r="G157" s="199"/>
      <c r="H157" s="199"/>
    </row>
    <row r="158" spans="1:8" ht="15.75">
      <c r="A158" s="224"/>
      <c r="B158" s="196"/>
      <c r="C158" s="196"/>
      <c r="D158" s="196"/>
      <c r="E158" s="197"/>
      <c r="F158" s="198"/>
      <c r="G158" s="199"/>
      <c r="H158" s="199"/>
    </row>
    <row r="159" spans="1:8" ht="15.75">
      <c r="A159" s="224"/>
      <c r="B159" s="196"/>
      <c r="C159" s="196"/>
      <c r="D159" s="196"/>
      <c r="E159" s="197"/>
      <c r="F159" s="198"/>
      <c r="G159" s="199"/>
      <c r="H159" s="199"/>
    </row>
    <row r="160" spans="1:8" ht="15.75">
      <c r="A160" s="224"/>
      <c r="B160" s="196"/>
      <c r="C160" s="196"/>
      <c r="D160" s="196"/>
      <c r="E160" s="197"/>
      <c r="F160" s="198"/>
      <c r="G160" s="199"/>
      <c r="H160" s="199"/>
    </row>
    <row r="161" spans="1:8" ht="15.75">
      <c r="A161" s="224"/>
      <c r="B161" s="196"/>
      <c r="C161" s="196"/>
      <c r="D161" s="196"/>
      <c r="E161" s="197"/>
      <c r="F161" s="198"/>
      <c r="G161" s="199"/>
      <c r="H161" s="199"/>
    </row>
    <row r="162" spans="1:8" ht="15.75">
      <c r="A162" s="224"/>
      <c r="B162" s="196"/>
      <c r="C162" s="196"/>
      <c r="D162" s="196"/>
      <c r="E162" s="197"/>
      <c r="F162" s="198"/>
      <c r="G162" s="199"/>
      <c r="H162" s="199"/>
    </row>
    <row r="163" spans="1:8" ht="15.75">
      <c r="A163" s="224"/>
      <c r="B163" s="196"/>
      <c r="C163" s="196"/>
      <c r="D163" s="196"/>
      <c r="E163" s="197"/>
      <c r="F163" s="198"/>
      <c r="G163" s="199"/>
      <c r="H163" s="199"/>
    </row>
    <row r="164" spans="1:8" ht="15.75">
      <c r="A164" s="224"/>
      <c r="B164" s="196"/>
      <c r="C164" s="196"/>
      <c r="D164" s="196"/>
      <c r="E164" s="197"/>
      <c r="F164" s="198"/>
      <c r="G164" s="199"/>
      <c r="H164" s="199"/>
    </row>
    <row r="165" spans="1:8" ht="15.75">
      <c r="A165" s="224"/>
      <c r="B165" s="196"/>
      <c r="C165" s="196"/>
      <c r="D165" s="196"/>
      <c r="E165" s="197"/>
      <c r="F165" s="198"/>
      <c r="G165" s="199"/>
      <c r="H165" s="199"/>
    </row>
    <row r="166" spans="1:8" ht="15.75">
      <c r="A166" s="224"/>
      <c r="B166" s="196"/>
      <c r="C166" s="196"/>
      <c r="D166" s="196"/>
      <c r="E166" s="197"/>
      <c r="F166" s="198"/>
      <c r="G166" s="199"/>
      <c r="H166" s="199"/>
    </row>
    <row r="167" spans="1:8" ht="15.75">
      <c r="A167" s="224"/>
      <c r="B167" s="196"/>
      <c r="C167" s="196"/>
      <c r="D167" s="196"/>
      <c r="E167" s="197"/>
      <c r="F167" s="198"/>
      <c r="G167" s="199"/>
      <c r="H167" s="199"/>
    </row>
    <row r="168" spans="1:8" ht="15.75">
      <c r="A168" s="224"/>
      <c r="B168" s="196"/>
      <c r="C168" s="196"/>
      <c r="D168" s="196"/>
      <c r="E168" s="197"/>
      <c r="F168" s="198"/>
      <c r="G168" s="199"/>
      <c r="H168" s="199"/>
    </row>
    <row r="169" spans="1:8" ht="15.75">
      <c r="A169" s="224"/>
      <c r="B169" s="196"/>
      <c r="C169" s="196"/>
      <c r="D169" s="196"/>
      <c r="E169" s="197"/>
      <c r="F169" s="198"/>
      <c r="G169" s="199"/>
      <c r="H169" s="199"/>
    </row>
    <row r="170" spans="1:8" ht="15.75">
      <c r="A170" s="224"/>
      <c r="B170" s="196"/>
      <c r="C170" s="196"/>
      <c r="D170" s="196"/>
      <c r="E170" s="197"/>
      <c r="F170" s="198"/>
      <c r="G170" s="199"/>
      <c r="H170" s="199"/>
    </row>
    <row r="171" spans="1:8" ht="15.75">
      <c r="A171" s="224"/>
      <c r="B171" s="196"/>
      <c r="C171" s="196"/>
      <c r="D171" s="196"/>
      <c r="E171" s="197"/>
      <c r="F171" s="198"/>
      <c r="G171" s="199"/>
      <c r="H171" s="199"/>
    </row>
    <row r="172" spans="1:8" ht="15.75">
      <c r="A172" s="224"/>
      <c r="B172" s="196"/>
      <c r="C172" s="196"/>
      <c r="D172" s="196"/>
      <c r="E172" s="197"/>
      <c r="F172" s="198"/>
      <c r="G172" s="199"/>
      <c r="H172" s="199"/>
    </row>
    <row r="173" spans="1:8" ht="15.75">
      <c r="A173" s="224"/>
      <c r="B173" s="196"/>
      <c r="C173" s="196"/>
      <c r="D173" s="196"/>
      <c r="E173" s="197"/>
      <c r="F173" s="198"/>
      <c r="G173" s="199"/>
      <c r="H173" s="199"/>
    </row>
    <row r="174" spans="1:8" ht="15.75">
      <c r="A174" s="224"/>
      <c r="B174" s="196"/>
      <c r="C174" s="196"/>
      <c r="D174" s="196"/>
      <c r="E174" s="197"/>
      <c r="F174" s="198"/>
      <c r="G174" s="199"/>
      <c r="H174" s="199"/>
    </row>
    <row r="175" spans="1:8" ht="15.75">
      <c r="A175" s="224"/>
      <c r="B175" s="196"/>
      <c r="C175" s="196"/>
      <c r="D175" s="196"/>
      <c r="E175" s="197"/>
      <c r="F175" s="198"/>
      <c r="G175" s="199"/>
      <c r="H175" s="199"/>
    </row>
    <row r="176" spans="1:8" ht="15.75">
      <c r="A176" s="224"/>
      <c r="B176" s="196"/>
      <c r="C176" s="196"/>
      <c r="D176" s="196"/>
      <c r="E176" s="197"/>
      <c r="F176" s="198"/>
      <c r="G176" s="199"/>
      <c r="H176" s="199"/>
    </row>
    <row r="177" spans="1:8" ht="15.75">
      <c r="A177" s="224"/>
      <c r="B177" s="196"/>
      <c r="C177" s="196"/>
      <c r="D177" s="196"/>
      <c r="E177" s="197"/>
      <c r="F177" s="198"/>
      <c r="G177" s="199"/>
      <c r="H177" s="199"/>
    </row>
    <row r="178" spans="1:8" ht="15.75">
      <c r="A178" s="224"/>
      <c r="B178" s="196"/>
      <c r="C178" s="196"/>
      <c r="D178" s="196"/>
      <c r="E178" s="197"/>
      <c r="F178" s="198"/>
      <c r="G178" s="199"/>
      <c r="H178" s="199"/>
    </row>
    <row r="179" spans="1:8" ht="15.75">
      <c r="A179" s="224"/>
      <c r="B179" s="196"/>
      <c r="C179" s="196"/>
      <c r="D179" s="196"/>
      <c r="E179" s="197"/>
      <c r="F179" s="198"/>
      <c r="G179" s="199"/>
      <c r="H179" s="199"/>
    </row>
    <row r="180" spans="1:8" ht="15.75">
      <c r="A180" s="224"/>
      <c r="B180" s="196"/>
      <c r="C180" s="196"/>
      <c r="D180" s="196"/>
      <c r="E180" s="197"/>
      <c r="F180" s="198"/>
      <c r="G180" s="199"/>
      <c r="H180" s="199"/>
    </row>
    <row r="181" spans="1:8" ht="15.75">
      <c r="A181" s="224"/>
      <c r="B181" s="196"/>
      <c r="C181" s="196"/>
      <c r="D181" s="196"/>
      <c r="E181" s="197"/>
      <c r="F181" s="198"/>
      <c r="G181" s="199"/>
      <c r="H181" s="199"/>
    </row>
    <row r="182" spans="1:8" ht="15.75">
      <c r="A182" s="224"/>
      <c r="B182" s="196"/>
      <c r="C182" s="196"/>
      <c r="D182" s="196"/>
      <c r="E182" s="197"/>
      <c r="F182" s="198"/>
      <c r="G182" s="199"/>
      <c r="H182" s="199"/>
    </row>
    <row r="183" spans="1:8" ht="15.75">
      <c r="A183" s="224"/>
      <c r="B183" s="196"/>
      <c r="C183" s="196"/>
      <c r="D183" s="196"/>
      <c r="E183" s="197"/>
      <c r="F183" s="198"/>
      <c r="G183" s="199"/>
      <c r="H183" s="199"/>
    </row>
    <row r="184" spans="1:8" ht="15.75">
      <c r="A184" s="224"/>
      <c r="B184" s="196"/>
      <c r="C184" s="196"/>
      <c r="D184" s="196"/>
      <c r="E184" s="197"/>
      <c r="F184" s="198"/>
      <c r="G184" s="199"/>
      <c r="H184" s="199"/>
    </row>
    <row r="185" spans="1:8" ht="15.75">
      <c r="A185" s="224"/>
      <c r="B185" s="196"/>
      <c r="C185" s="196"/>
      <c r="D185" s="196"/>
      <c r="E185" s="197"/>
      <c r="F185" s="198"/>
      <c r="G185" s="199"/>
      <c r="H185" s="199"/>
    </row>
    <row r="186" spans="1:8" ht="15.75">
      <c r="A186" s="224"/>
      <c r="B186" s="196"/>
      <c r="C186" s="196"/>
      <c r="D186" s="196"/>
      <c r="E186" s="197"/>
      <c r="F186" s="198"/>
      <c r="G186" s="199"/>
      <c r="H186" s="199"/>
    </row>
    <row r="187" spans="1:8" ht="15.75">
      <c r="A187" s="224"/>
      <c r="B187" s="196"/>
      <c r="C187" s="196"/>
      <c r="D187" s="196"/>
      <c r="E187" s="197"/>
      <c r="F187" s="198"/>
      <c r="G187" s="199"/>
      <c r="H187" s="199"/>
    </row>
  </sheetData>
  <sheetProtection/>
  <mergeCells count="9">
    <mergeCell ref="A10:H12"/>
    <mergeCell ref="A9:K9"/>
    <mergeCell ref="C2:F2"/>
    <mergeCell ref="G2:H8"/>
    <mergeCell ref="A3:F3"/>
    <mergeCell ref="A4:F4"/>
    <mergeCell ref="A5:F5"/>
    <mergeCell ref="A6:F6"/>
    <mergeCell ref="E7:F8"/>
  </mergeCells>
  <printOptions/>
  <pageMargins left="0.7086614173228347" right="0.7086614173228347" top="0.7480314960629921" bottom="0.7480314960629921" header="0.31496062992125984" footer="0.31496062992125984"/>
  <pageSetup fitToHeight="5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</dc:creator>
  <cp:keywords/>
  <dc:description/>
  <cp:lastModifiedBy>Пользователь</cp:lastModifiedBy>
  <cp:lastPrinted>2021-11-12T09:19:09Z</cp:lastPrinted>
  <dcterms:created xsi:type="dcterms:W3CDTF">2015-05-25T06:04:35Z</dcterms:created>
  <dcterms:modified xsi:type="dcterms:W3CDTF">2022-01-17T13:18:14Z</dcterms:modified>
  <cp:category/>
  <cp:version/>
  <cp:contentType/>
  <cp:contentStatus/>
</cp:coreProperties>
</file>