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10384.15687\"/>
    </mc:Choice>
  </mc:AlternateContent>
  <bookViews>
    <workbookView xWindow="0" yWindow="0" windowWidth="20430" windowHeight="6015" tabRatio="638" firstSheet="3" activeTab="6"/>
  </bookViews>
  <sheets>
    <sheet name="Прил.1 доходы" sheetId="7" r:id="rId1"/>
    <sheet name="Прил.2 расходы по разделам" sheetId="3" r:id="rId2"/>
    <sheet name="Прил.3 (новое) ведомств.расходы" sheetId="8" r:id="rId3"/>
    <sheet name="Прил.4" sheetId="5" r:id="rId4"/>
    <sheet name="Прил.5" sheetId="2" r:id="rId5"/>
    <sheet name="Прил.7 источники" sheetId="6" r:id="rId6"/>
    <sheet name="Прил.3(старое) ведомств.расходы" sheetId="4" r:id="rId7"/>
  </sheets>
  <definedNames>
    <definedName name="_xlnm._FilterDatabase" localSheetId="2" hidden="1">'Прил.3 (новое) ведомств.расходы'!$A$10:$I$187</definedName>
    <definedName name="_xlnm._FilterDatabase" localSheetId="6" hidden="1">'Прил.3(старое) ведомств.расходы'!$A$10:$M$395</definedName>
    <definedName name="_xlnm._FilterDatabase" localSheetId="3" hidden="1">Прил.4!$A$8:$K$167</definedName>
    <definedName name="_xlnm._FilterDatabase" localSheetId="4" hidden="1">Прил.5!$A$7:$H$108</definedName>
  </definedNames>
  <calcPr calcId="162913"/>
</workbook>
</file>

<file path=xl/calcChain.xml><?xml version="1.0" encoding="utf-8"?>
<calcChain xmlns="http://schemas.openxmlformats.org/spreadsheetml/2006/main">
  <c r="K46" i="4" l="1"/>
  <c r="K144" i="5" l="1"/>
  <c r="J144" i="5"/>
  <c r="I144" i="5"/>
  <c r="K145" i="5"/>
  <c r="J145" i="5"/>
  <c r="I145" i="5"/>
  <c r="K146" i="5"/>
  <c r="J146" i="5"/>
  <c r="I146" i="5"/>
  <c r="K149" i="5"/>
  <c r="J149" i="5"/>
  <c r="I149" i="5"/>
  <c r="H100" i="2" l="1"/>
  <c r="G100" i="2"/>
  <c r="F105" i="2"/>
  <c r="F104" i="2" s="1"/>
  <c r="H105" i="2"/>
  <c r="H104" i="2" s="1"/>
  <c r="G105" i="2"/>
  <c r="G104" i="2" s="1"/>
  <c r="H102" i="2"/>
  <c r="G102" i="2"/>
  <c r="F102" i="2"/>
  <c r="I169" i="8" l="1"/>
  <c r="H169" i="8"/>
  <c r="G170" i="8"/>
  <c r="I173" i="8"/>
  <c r="H173" i="8"/>
  <c r="G173" i="8"/>
  <c r="G118" i="8"/>
  <c r="M353" i="4" l="1"/>
  <c r="M354" i="4"/>
  <c r="L353" i="4"/>
  <c r="M370" i="4"/>
  <c r="L370" i="4"/>
  <c r="K370" i="4"/>
  <c r="M376" i="4"/>
  <c r="M375" i="4" s="1"/>
  <c r="M371" i="4" s="1"/>
  <c r="L376" i="4"/>
  <c r="L375" i="4" s="1"/>
  <c r="K376" i="4"/>
  <c r="K375" i="4" s="1"/>
  <c r="M372" i="4"/>
  <c r="L372" i="4"/>
  <c r="K372" i="4"/>
  <c r="L371" i="4" l="1"/>
  <c r="K371" i="4"/>
  <c r="M362" i="4"/>
  <c r="M367" i="4"/>
  <c r="L362" i="4"/>
  <c r="K362" i="4"/>
  <c r="K354" i="4" s="1"/>
  <c r="L367" i="4"/>
  <c r="K367" i="4"/>
  <c r="M363" i="4"/>
  <c r="L363" i="4"/>
  <c r="K363" i="4"/>
  <c r="M360" i="4"/>
  <c r="M359" i="4" s="1"/>
  <c r="L360" i="4"/>
  <c r="L359" i="4" s="1"/>
  <c r="K360" i="4"/>
  <c r="K359" i="4" s="1"/>
  <c r="F101" i="2" l="1"/>
  <c r="G101" i="2"/>
  <c r="H101" i="2"/>
  <c r="G169" i="8"/>
  <c r="K353" i="4"/>
  <c r="F100" i="2" s="1"/>
  <c r="H122" i="8"/>
  <c r="H121" i="8" s="1"/>
  <c r="I122" i="8"/>
  <c r="I121" i="8" s="1"/>
  <c r="H97" i="8"/>
  <c r="H96" i="8" s="1"/>
  <c r="I97" i="8"/>
  <c r="I96" i="8" s="1"/>
  <c r="H70" i="8"/>
  <c r="I70" i="8"/>
  <c r="I67" i="8"/>
  <c r="H67" i="8"/>
  <c r="L333" i="4" l="1"/>
  <c r="L332" i="4" s="1"/>
  <c r="L331" i="4" s="1"/>
  <c r="M333" i="4"/>
  <c r="M332" i="4" s="1"/>
  <c r="M331" i="4" s="1"/>
  <c r="L338" i="4"/>
  <c r="L337" i="4" s="1"/>
  <c r="L336" i="4" s="1"/>
  <c r="M338" i="4"/>
  <c r="M337" i="4" s="1"/>
  <c r="M336" i="4" s="1"/>
  <c r="K333" i="4"/>
  <c r="K332" i="4" s="1"/>
  <c r="K331" i="4" s="1"/>
  <c r="K338" i="4"/>
  <c r="K337" i="4" s="1"/>
  <c r="K336" i="4" s="1"/>
  <c r="K335" i="4" s="1"/>
  <c r="C51" i="7"/>
  <c r="E51" i="7"/>
  <c r="D51" i="7"/>
  <c r="H156" i="8" l="1"/>
  <c r="H155" i="8" s="1"/>
  <c r="G113" i="2"/>
  <c r="G112" i="2" s="1"/>
  <c r="J134" i="5"/>
  <c r="J133" i="5" s="1"/>
  <c r="L335" i="4"/>
  <c r="I154" i="8"/>
  <c r="I153" i="8" s="1"/>
  <c r="K132" i="5"/>
  <c r="K131" i="5" s="1"/>
  <c r="H111" i="2"/>
  <c r="H110" i="2" s="1"/>
  <c r="M330" i="4"/>
  <c r="I156" i="8"/>
  <c r="I155" i="8" s="1"/>
  <c r="H113" i="2"/>
  <c r="H112" i="2" s="1"/>
  <c r="K134" i="5"/>
  <c r="K133" i="5" s="1"/>
  <c r="M335" i="4"/>
  <c r="H154" i="8"/>
  <c r="H153" i="8" s="1"/>
  <c r="H152" i="8" s="1"/>
  <c r="H151" i="8" s="1"/>
  <c r="J132" i="5"/>
  <c r="J131" i="5" s="1"/>
  <c r="G111" i="2"/>
  <c r="G110" i="2" s="1"/>
  <c r="L330" i="4"/>
  <c r="L329" i="4" s="1"/>
  <c r="L328" i="4" s="1"/>
  <c r="G154" i="8"/>
  <c r="G153" i="8" s="1"/>
  <c r="F111" i="2"/>
  <c r="F110" i="2" s="1"/>
  <c r="I132" i="5"/>
  <c r="I131" i="5" s="1"/>
  <c r="K330" i="4"/>
  <c r="K329" i="4" s="1"/>
  <c r="K328" i="4" s="1"/>
  <c r="G156" i="8"/>
  <c r="G155" i="8" s="1"/>
  <c r="I134" i="5"/>
  <c r="I133" i="5" s="1"/>
  <c r="F113" i="2"/>
  <c r="F112" i="2" s="1"/>
  <c r="C63" i="7"/>
  <c r="J38" i="5"/>
  <c r="J37" i="5" s="1"/>
  <c r="K38" i="5"/>
  <c r="K37" i="5" s="1"/>
  <c r="I38" i="5"/>
  <c r="I37" i="5" s="1"/>
  <c r="L108" i="4"/>
  <c r="L107" i="4" s="1"/>
  <c r="H46" i="8" s="1"/>
  <c r="M108" i="4"/>
  <c r="M107" i="4" s="1"/>
  <c r="K108" i="4"/>
  <c r="K107" i="4" s="1"/>
  <c r="K106" i="4" s="1"/>
  <c r="I46" i="8" l="1"/>
  <c r="I45" i="8" s="1"/>
  <c r="M106" i="4"/>
  <c r="F109" i="2"/>
  <c r="H45" i="8"/>
  <c r="G99" i="2"/>
  <c r="G98" i="2" s="1"/>
  <c r="L106" i="4"/>
  <c r="G46" i="8"/>
  <c r="G45" i="8" s="1"/>
  <c r="F99" i="2"/>
  <c r="F98" i="2" s="1"/>
  <c r="G152" i="8"/>
  <c r="G151" i="8" s="1"/>
  <c r="I152" i="8"/>
  <c r="I151" i="8" s="1"/>
  <c r="H99" i="2"/>
  <c r="H98" i="2" s="1"/>
  <c r="M329" i="4"/>
  <c r="M328" i="4" s="1"/>
  <c r="G109" i="2"/>
  <c r="H109" i="2"/>
  <c r="L92" i="4"/>
  <c r="L91" i="4" s="1"/>
  <c r="M92" i="4"/>
  <c r="M91" i="4" s="1"/>
  <c r="I38" i="8" s="1"/>
  <c r="K92" i="4"/>
  <c r="K91" i="4" s="1"/>
  <c r="G38" i="8" s="1"/>
  <c r="G37" i="8" s="1"/>
  <c r="G74" i="2"/>
  <c r="H74" i="2"/>
  <c r="F74" i="2"/>
  <c r="K292" i="4"/>
  <c r="L269" i="4"/>
  <c r="M269" i="4"/>
  <c r="K269" i="4"/>
  <c r="M134" i="4"/>
  <c r="L134" i="4"/>
  <c r="H38" i="8" l="1"/>
  <c r="H37" i="8" s="1"/>
  <c r="M90" i="4"/>
  <c r="H77" i="2" s="1"/>
  <c r="I37" i="8"/>
  <c r="K90" i="4"/>
  <c r="F77" i="2" s="1"/>
  <c r="I30" i="5"/>
  <c r="I29" i="5" s="1"/>
  <c r="J30" i="5"/>
  <c r="J29" i="5" s="1"/>
  <c r="L90" i="4"/>
  <c r="G77" i="2" s="1"/>
  <c r="K30" i="5"/>
  <c r="K29" i="5" s="1"/>
  <c r="D68" i="7"/>
  <c r="E68" i="7"/>
  <c r="C68" i="7"/>
  <c r="D61" i="7"/>
  <c r="D60" i="7" s="1"/>
  <c r="E61" i="7"/>
  <c r="E60" i="7" s="1"/>
  <c r="C61" i="7"/>
  <c r="C60" i="7" s="1"/>
  <c r="G57" i="2" l="1"/>
  <c r="G56" i="2" s="1"/>
  <c r="H57" i="2"/>
  <c r="H56" i="2" s="1"/>
  <c r="F56" i="2"/>
  <c r="G50" i="2"/>
  <c r="H50" i="2"/>
  <c r="F50" i="2"/>
  <c r="K75" i="4" l="1"/>
  <c r="J103" i="5" l="1"/>
  <c r="J102" i="5" s="1"/>
  <c r="K103" i="5"/>
  <c r="K102" i="5" s="1"/>
  <c r="I103" i="5"/>
  <c r="I102" i="5" s="1"/>
  <c r="L300" i="4" l="1"/>
  <c r="L299" i="4" s="1"/>
  <c r="L298" i="4" s="1"/>
  <c r="M300" i="4"/>
  <c r="M299" i="4" s="1"/>
  <c r="M298" i="4" s="1"/>
  <c r="K300" i="4"/>
  <c r="K299" i="4" s="1"/>
  <c r="K298" i="4" s="1"/>
  <c r="K273" i="4"/>
  <c r="K272" i="4" s="1"/>
  <c r="K271" i="4" s="1"/>
  <c r="K266" i="4" s="1"/>
  <c r="L64" i="4" l="1"/>
  <c r="L63" i="4" s="1"/>
  <c r="L62" i="4" s="1"/>
  <c r="M64" i="4"/>
  <c r="M63" i="4" s="1"/>
  <c r="M62" i="4" s="1"/>
  <c r="K64" i="4"/>
  <c r="K63" i="4" s="1"/>
  <c r="K62" i="4" s="1"/>
  <c r="G70" i="2" l="1"/>
  <c r="G69" i="2" s="1"/>
  <c r="H70" i="2"/>
  <c r="H69" i="2" s="1"/>
  <c r="F70" i="2"/>
  <c r="F69" i="2" s="1"/>
  <c r="J126" i="5"/>
  <c r="J125" i="5" s="1"/>
  <c r="K126" i="5"/>
  <c r="K125" i="5" s="1"/>
  <c r="I126" i="5"/>
  <c r="I125" i="5" s="1"/>
  <c r="L313" i="4"/>
  <c r="L312" i="4" s="1"/>
  <c r="L311" i="4" s="1"/>
  <c r="M313" i="4"/>
  <c r="M312" i="4" s="1"/>
  <c r="M311" i="4" s="1"/>
  <c r="K313" i="4"/>
  <c r="K312" i="4" s="1"/>
  <c r="K311" i="4" s="1"/>
  <c r="M310" i="4" l="1"/>
  <c r="I146" i="8"/>
  <c r="I145" i="8" s="1"/>
  <c r="L310" i="4"/>
  <c r="H146" i="8"/>
  <c r="H145" i="8" s="1"/>
  <c r="K310" i="4"/>
  <c r="G146" i="8"/>
  <c r="G145" i="8" s="1"/>
  <c r="K59" i="4"/>
  <c r="D45" i="7" l="1"/>
  <c r="E45" i="7"/>
  <c r="C45" i="7"/>
  <c r="K295" i="4" l="1"/>
  <c r="L69" i="4"/>
  <c r="L68" i="4" s="1"/>
  <c r="L67" i="4" s="1"/>
  <c r="H30" i="8" s="1"/>
  <c r="M69" i="4"/>
  <c r="M68" i="4" s="1"/>
  <c r="M67" i="4" s="1"/>
  <c r="I30" i="8" s="1"/>
  <c r="K69" i="4"/>
  <c r="K68" i="4" s="1"/>
  <c r="K67" i="4" s="1"/>
  <c r="G30" i="8" s="1"/>
  <c r="G16" i="2" l="1"/>
  <c r="J22" i="5"/>
  <c r="H16" i="2"/>
  <c r="K22" i="5"/>
  <c r="I22" i="5"/>
  <c r="F16" i="2"/>
  <c r="L166" i="4" l="1"/>
  <c r="L123" i="4"/>
  <c r="H58" i="8" s="1"/>
  <c r="H57" i="8" s="1"/>
  <c r="H56" i="8" s="1"/>
  <c r="H54" i="8" s="1"/>
  <c r="H53" i="8" s="1"/>
  <c r="M123" i="4"/>
  <c r="I58" i="8" s="1"/>
  <c r="I57" i="8" s="1"/>
  <c r="I56" i="8" s="1"/>
  <c r="I54" i="8" s="1"/>
  <c r="I53" i="8" s="1"/>
  <c r="K123" i="4"/>
  <c r="G58" i="8" s="1"/>
  <c r="G57" i="8" s="1"/>
  <c r="G56" i="8" s="1"/>
  <c r="G54" i="8" s="1"/>
  <c r="G53" i="8" s="1"/>
  <c r="K122" i="4" l="1"/>
  <c r="K121" i="4" s="1"/>
  <c r="K119" i="4" s="1"/>
  <c r="K118" i="4" s="1"/>
  <c r="C14" i="3" s="1"/>
  <c r="I48" i="5"/>
  <c r="I47" i="5" s="1"/>
  <c r="I46" i="5" s="1"/>
  <c r="I45" i="5" s="1"/>
  <c r="I44" i="5" s="1"/>
  <c r="L122" i="4"/>
  <c r="L121" i="4" s="1"/>
  <c r="L119" i="4" s="1"/>
  <c r="L118" i="4" s="1"/>
  <c r="D14" i="3" s="1"/>
  <c r="J48" i="5"/>
  <c r="J47" i="5" s="1"/>
  <c r="J46" i="5" s="1"/>
  <c r="J45" i="5" s="1"/>
  <c r="J44" i="5" s="1"/>
  <c r="K48" i="5"/>
  <c r="K47" i="5" s="1"/>
  <c r="K46" i="5" s="1"/>
  <c r="K45" i="5" s="1"/>
  <c r="K44" i="5" s="1"/>
  <c r="M122" i="4"/>
  <c r="M121" i="4" s="1"/>
  <c r="M119" i="4" s="1"/>
  <c r="M118" i="4" s="1"/>
  <c r="E14" i="3" s="1"/>
  <c r="L54" i="4"/>
  <c r="G18" i="2" l="1"/>
  <c r="H18" i="2"/>
  <c r="J58" i="5"/>
  <c r="J57" i="5" s="1"/>
  <c r="J56" i="5" s="1"/>
  <c r="J55" i="5" s="1"/>
  <c r="J54" i="5" s="1"/>
  <c r="K58" i="5"/>
  <c r="K57" i="5" s="1"/>
  <c r="K56" i="5" s="1"/>
  <c r="K55" i="5" s="1"/>
  <c r="K54" i="5" s="1"/>
  <c r="D16" i="3"/>
  <c r="E16" i="3"/>
  <c r="K139" i="4"/>
  <c r="K138" i="4" s="1"/>
  <c r="K137" i="4" s="1"/>
  <c r="G70" i="8" s="1"/>
  <c r="G69" i="8" s="1"/>
  <c r="G68" i="8" s="1"/>
  <c r="G66" i="8" l="1"/>
  <c r="G65" i="8" s="1"/>
  <c r="G67" i="8"/>
  <c r="K136" i="4"/>
  <c r="K135" i="4" s="1"/>
  <c r="F18" i="2"/>
  <c r="I58" i="5"/>
  <c r="I57" i="5" s="1"/>
  <c r="I56" i="5" s="1"/>
  <c r="I55" i="5" s="1"/>
  <c r="I54" i="5" s="1"/>
  <c r="K133" i="4" l="1"/>
  <c r="K132" i="4" s="1"/>
  <c r="C16" i="3" s="1"/>
  <c r="K134" i="4"/>
  <c r="L283" i="4"/>
  <c r="M283" i="4"/>
  <c r="K283" i="4"/>
  <c r="L38" i="4"/>
  <c r="M38" i="4"/>
  <c r="K38" i="4"/>
  <c r="C28" i="7" l="1"/>
  <c r="L278" i="4" l="1"/>
  <c r="L277" i="4" s="1"/>
  <c r="L276" i="4" s="1"/>
  <c r="M278" i="4"/>
  <c r="M277" i="4" s="1"/>
  <c r="M276" i="4" s="1"/>
  <c r="I134" i="8" s="1"/>
  <c r="I133" i="8" s="1"/>
  <c r="K278" i="4"/>
  <c r="K277" i="4" s="1"/>
  <c r="K276" i="4" s="1"/>
  <c r="G134" i="8" s="1"/>
  <c r="G133" i="8" s="1"/>
  <c r="L275" i="4" l="1"/>
  <c r="H134" i="8"/>
  <c r="H133" i="8" s="1"/>
  <c r="M275" i="4"/>
  <c r="K115" i="5"/>
  <c r="H61" i="2"/>
  <c r="G61" i="2"/>
  <c r="J115" i="5"/>
  <c r="K275" i="4"/>
  <c r="F61" i="2"/>
  <c r="I115" i="5"/>
  <c r="M308" i="4"/>
  <c r="L308" i="4"/>
  <c r="K308" i="4"/>
  <c r="I172" i="8" l="1"/>
  <c r="H172" i="8"/>
  <c r="G172" i="8"/>
  <c r="J148" i="5" l="1"/>
  <c r="I148" i="5"/>
  <c r="K148" i="5"/>
  <c r="L227" i="4"/>
  <c r="L226" i="4" s="1"/>
  <c r="L224" i="4" s="1"/>
  <c r="M227" i="4"/>
  <c r="M226" i="4" s="1"/>
  <c r="M224" i="4" s="1"/>
  <c r="K227" i="4"/>
  <c r="K226" i="4" s="1"/>
  <c r="K224" i="4" s="1"/>
  <c r="L231" i="4"/>
  <c r="M231" i="4"/>
  <c r="K231" i="4"/>
  <c r="L213" i="4"/>
  <c r="L212" i="4" s="1"/>
  <c r="L211" i="4" s="1"/>
  <c r="M213" i="4"/>
  <c r="M212" i="4" s="1"/>
  <c r="M211" i="4" s="1"/>
  <c r="K213" i="4"/>
  <c r="K212" i="4" s="1"/>
  <c r="K211" i="4" s="1"/>
  <c r="L292" i="4"/>
  <c r="M292" i="4"/>
  <c r="L225" i="4" l="1"/>
  <c r="M225" i="4"/>
  <c r="I112" i="8" s="1"/>
  <c r="I111" i="8" s="1"/>
  <c r="K225" i="4"/>
  <c r="G112" i="8" s="1"/>
  <c r="G111" i="8" s="1"/>
  <c r="D21" i="6"/>
  <c r="E21" i="6"/>
  <c r="G48" i="2" l="1"/>
  <c r="G47" i="2" s="1"/>
  <c r="H112" i="8"/>
  <c r="H111" i="8" s="1"/>
  <c r="J96" i="5"/>
  <c r="J95" i="5" s="1"/>
  <c r="K96" i="5"/>
  <c r="K95" i="5" s="1"/>
  <c r="H48" i="2"/>
  <c r="H47" i="2" s="1"/>
  <c r="I96" i="5"/>
  <c r="I95" i="5" s="1"/>
  <c r="F48" i="2"/>
  <c r="F47" i="2" s="1"/>
  <c r="K166" i="5"/>
  <c r="J166" i="5"/>
  <c r="K72" i="4" l="1"/>
  <c r="L75" i="4"/>
  <c r="M75" i="4"/>
  <c r="L356" i="4"/>
  <c r="L355" i="4" s="1"/>
  <c r="L354" i="4" s="1"/>
  <c r="L59" i="4"/>
  <c r="L53" i="4"/>
  <c r="M54" i="4"/>
  <c r="M53" i="4" s="1"/>
  <c r="K54" i="4"/>
  <c r="K53" i="4" s="1"/>
  <c r="L21" i="4"/>
  <c r="M21" i="4"/>
  <c r="M265" i="4" l="1"/>
  <c r="M268" i="4"/>
  <c r="L268" i="4"/>
  <c r="L265" i="4"/>
  <c r="M52" i="4"/>
  <c r="L52" i="4"/>
  <c r="D32" i="7"/>
  <c r="E32" i="7"/>
  <c r="C32" i="7"/>
  <c r="D66" i="7"/>
  <c r="E66" i="7"/>
  <c r="D28" i="7"/>
  <c r="D27" i="7" s="1"/>
  <c r="D26" i="7" s="1"/>
  <c r="E28" i="7"/>
  <c r="E27" i="7" s="1"/>
  <c r="E26" i="7" s="1"/>
  <c r="C27" i="7"/>
  <c r="C26" i="7" s="1"/>
  <c r="D16" i="7" l="1"/>
  <c r="D15" i="7" s="1"/>
  <c r="D14" i="7" s="1"/>
  <c r="E16" i="7"/>
  <c r="E15" i="7" s="1"/>
  <c r="E14" i="7" s="1"/>
  <c r="C16" i="7"/>
  <c r="C15" i="7" s="1"/>
  <c r="C14" i="7" s="1"/>
  <c r="D57" i="7"/>
  <c r="D56" i="7" s="1"/>
  <c r="E57" i="7"/>
  <c r="E56" i="7" s="1"/>
  <c r="C57" i="7"/>
  <c r="C56" i="7" s="1"/>
  <c r="D65" i="7" l="1"/>
  <c r="E65" i="7"/>
  <c r="E55" i="7" s="1"/>
  <c r="C66" i="7"/>
  <c r="C65" i="7" s="1"/>
  <c r="C55" i="7" s="1"/>
  <c r="D49" i="7"/>
  <c r="E49" i="7"/>
  <c r="C49" i="7"/>
  <c r="D47" i="7"/>
  <c r="E47" i="7"/>
  <c r="C47" i="7"/>
  <c r="D41" i="7"/>
  <c r="D40" i="7" s="1"/>
  <c r="E41" i="7"/>
  <c r="E40" i="7" s="1"/>
  <c r="C41" i="7"/>
  <c r="C40" i="7" s="1"/>
  <c r="D38" i="7"/>
  <c r="E38" i="7"/>
  <c r="C38" i="7"/>
  <c r="D34" i="7"/>
  <c r="D31" i="7" s="1"/>
  <c r="E34" i="7"/>
  <c r="E31" i="7" s="1"/>
  <c r="C34" i="7"/>
  <c r="C31" i="7" s="1"/>
  <c r="D21" i="7"/>
  <c r="D20" i="7" s="1"/>
  <c r="E21" i="7"/>
  <c r="E20" i="7" s="1"/>
  <c r="C21" i="7"/>
  <c r="C20" i="7" s="1"/>
  <c r="D53" i="7" l="1"/>
  <c r="C53" i="7"/>
  <c r="E53" i="7"/>
  <c r="E13" i="7"/>
  <c r="D13" i="7"/>
  <c r="C13" i="7"/>
  <c r="D55" i="7"/>
  <c r="D54" i="7" s="1"/>
  <c r="E54" i="7"/>
  <c r="C54" i="7"/>
  <c r="J82" i="5"/>
  <c r="J81" i="5" s="1"/>
  <c r="K82" i="5"/>
  <c r="K81" i="5" s="1"/>
  <c r="G37" i="2"/>
  <c r="G36" i="2" s="1"/>
  <c r="H37" i="2"/>
  <c r="H36" i="2" s="1"/>
  <c r="K194" i="4"/>
  <c r="K193" i="4" s="1"/>
  <c r="G97" i="8" s="1"/>
  <c r="G96" i="8" s="1"/>
  <c r="L87" i="4"/>
  <c r="L86" i="4" s="1"/>
  <c r="L85" i="4" s="1"/>
  <c r="M87" i="4"/>
  <c r="M86" i="4" s="1"/>
  <c r="M85" i="4" s="1"/>
  <c r="K87" i="4"/>
  <c r="K86" i="4" s="1"/>
  <c r="K85" i="4" s="1"/>
  <c r="L84" i="4" l="1"/>
  <c r="H35" i="8"/>
  <c r="H34" i="8" s="1"/>
  <c r="K84" i="4"/>
  <c r="G35" i="8"/>
  <c r="G34" i="8" s="1"/>
  <c r="M84" i="4"/>
  <c r="I35" i="8"/>
  <c r="I34" i="8" s="1"/>
  <c r="I27" i="5"/>
  <c r="I26" i="5" s="1"/>
  <c r="G22" i="2"/>
  <c r="G21" i="2" s="1"/>
  <c r="J27" i="5"/>
  <c r="J26" i="5" s="1"/>
  <c r="F22" i="2"/>
  <c r="F21" i="2" s="1"/>
  <c r="I82" i="5"/>
  <c r="I81" i="5" s="1"/>
  <c r="F37" i="2"/>
  <c r="F36" i="2" s="1"/>
  <c r="K192" i="4"/>
  <c r="H22" i="2"/>
  <c r="H21" i="2" s="1"/>
  <c r="K27" i="5"/>
  <c r="K26" i="5" s="1"/>
  <c r="E70" i="7"/>
  <c r="D70" i="7"/>
  <c r="C70" i="7"/>
  <c r="C16" i="6" s="1"/>
  <c r="D16" i="6" l="1"/>
  <c r="E16" i="6"/>
  <c r="K49" i="4"/>
  <c r="K174" i="4" l="1"/>
  <c r="L49" i="4" l="1"/>
  <c r="M49" i="4"/>
  <c r="E15" i="6"/>
  <c r="E14" i="6" s="1"/>
  <c r="E13" i="6" s="1"/>
  <c r="D15" i="6"/>
  <c r="D14" i="6" s="1"/>
  <c r="D13" i="6" s="1"/>
  <c r="C15" i="6"/>
  <c r="C14" i="6" s="1"/>
  <c r="C13" i="6" s="1"/>
  <c r="D35" i="3"/>
  <c r="E35" i="3"/>
  <c r="C35" i="3"/>
  <c r="G114" i="2" l="1"/>
  <c r="H114" i="2"/>
  <c r="F114" i="2"/>
  <c r="L305" i="4" l="1"/>
  <c r="L304" i="4" s="1"/>
  <c r="M305" i="4"/>
  <c r="M304" i="4" s="1"/>
  <c r="K305" i="4"/>
  <c r="K304" i="4" s="1"/>
  <c r="L318" i="4"/>
  <c r="M318" i="4"/>
  <c r="K318" i="4"/>
  <c r="L321" i="4"/>
  <c r="M321" i="4"/>
  <c r="K321" i="4"/>
  <c r="M326" i="4"/>
  <c r="L222" i="4"/>
  <c r="L221" i="4" s="1"/>
  <c r="M222" i="4"/>
  <c r="M221" i="4" s="1"/>
  <c r="K222" i="4"/>
  <c r="K221" i="4" s="1"/>
  <c r="L220" i="4" l="1"/>
  <c r="H110" i="8" s="1"/>
  <c r="H109" i="8" s="1"/>
  <c r="G46" i="2"/>
  <c r="J94" i="5"/>
  <c r="J93" i="5" s="1"/>
  <c r="M220" i="4"/>
  <c r="I110" i="8" s="1"/>
  <c r="I109" i="8" s="1"/>
  <c r="H46" i="2"/>
  <c r="K94" i="5"/>
  <c r="K93" i="5" s="1"/>
  <c r="K220" i="4"/>
  <c r="G110" i="8" s="1"/>
  <c r="G109" i="8" s="1"/>
  <c r="F46" i="2"/>
  <c r="F45" i="2" s="1"/>
  <c r="I94" i="5"/>
  <c r="I93" i="5" s="1"/>
  <c r="L317" i="4"/>
  <c r="L316" i="4" s="1"/>
  <c r="H148" i="8" s="1"/>
  <c r="H147" i="8" s="1"/>
  <c r="M317" i="4"/>
  <c r="M316" i="4" s="1"/>
  <c r="I148" i="8" s="1"/>
  <c r="I147" i="8" s="1"/>
  <c r="K317" i="4"/>
  <c r="K316" i="4" s="1"/>
  <c r="G148" i="8" s="1"/>
  <c r="G147" i="8" s="1"/>
  <c r="H73" i="2" l="1"/>
  <c r="F73" i="2"/>
  <c r="J128" i="5"/>
  <c r="J127" i="5" s="1"/>
  <c r="G72" i="2"/>
  <c r="G71" i="2" s="1"/>
  <c r="L315" i="4"/>
  <c r="K128" i="5"/>
  <c r="K127" i="5" s="1"/>
  <c r="H72" i="2"/>
  <c r="H71" i="2" s="1"/>
  <c r="M315" i="4"/>
  <c r="G73" i="2"/>
  <c r="I128" i="5"/>
  <c r="I127" i="5" s="1"/>
  <c r="K315" i="4"/>
  <c r="F72" i="2"/>
  <c r="F71" i="2" s="1"/>
  <c r="K21" i="4"/>
  <c r="L326" i="4" l="1"/>
  <c r="K326" i="4"/>
  <c r="L295" i="4"/>
  <c r="M295" i="4"/>
  <c r="L207" i="4"/>
  <c r="M207" i="4"/>
  <c r="K207" i="4"/>
  <c r="L174" i="4"/>
  <c r="M174" i="4"/>
  <c r="M291" i="4" l="1"/>
  <c r="M290" i="4" s="1"/>
  <c r="I142" i="8" s="1"/>
  <c r="I141" i="8" s="1"/>
  <c r="L291" i="4"/>
  <c r="L290" i="4" s="1"/>
  <c r="H142" i="8" s="1"/>
  <c r="H141" i="8" s="1"/>
  <c r="K291" i="4"/>
  <c r="K290" i="4" s="1"/>
  <c r="G142" i="8" s="1"/>
  <c r="G141" i="8" s="1"/>
  <c r="M393" i="4"/>
  <c r="L393" i="4"/>
  <c r="K393" i="4"/>
  <c r="K392" i="4" s="1"/>
  <c r="G186" i="8" s="1"/>
  <c r="G185" i="8" s="1"/>
  <c r="G184" i="8" s="1"/>
  <c r="M384" i="4"/>
  <c r="L384" i="4"/>
  <c r="K384" i="4"/>
  <c r="M356" i="4"/>
  <c r="M355" i="4" s="1"/>
  <c r="K356" i="4"/>
  <c r="K355" i="4" s="1"/>
  <c r="M347" i="4"/>
  <c r="M346" i="4" s="1"/>
  <c r="I163" i="8" s="1"/>
  <c r="I162" i="8" s="1"/>
  <c r="I161" i="8" s="1"/>
  <c r="L347" i="4"/>
  <c r="L346" i="4" s="1"/>
  <c r="H163" i="8" s="1"/>
  <c r="H162" i="8" s="1"/>
  <c r="H161" i="8" s="1"/>
  <c r="K347" i="4"/>
  <c r="K346" i="4" s="1"/>
  <c r="G163" i="8" s="1"/>
  <c r="G162" i="8" s="1"/>
  <c r="G161" i="8" s="1"/>
  <c r="L325" i="4"/>
  <c r="L324" i="4" s="1"/>
  <c r="K325" i="4"/>
  <c r="K324" i="4" s="1"/>
  <c r="M267" i="4"/>
  <c r="M266" i="4" s="1"/>
  <c r="I132" i="8" s="1"/>
  <c r="I131" i="8" s="1"/>
  <c r="K265" i="4"/>
  <c r="M258" i="4"/>
  <c r="M257" i="4" s="1"/>
  <c r="I125" i="8" s="1"/>
  <c r="I124" i="8" s="1"/>
  <c r="I123" i="8" s="1"/>
  <c r="L258" i="4"/>
  <c r="L257" i="4" s="1"/>
  <c r="H125" i="8" s="1"/>
  <c r="H124" i="8" s="1"/>
  <c r="H123" i="8" s="1"/>
  <c r="K258" i="4"/>
  <c r="K257" i="4" s="1"/>
  <c r="G125" i="8" s="1"/>
  <c r="G124" i="8" s="1"/>
  <c r="G123" i="8" s="1"/>
  <c r="M253" i="4"/>
  <c r="M252" i="4" s="1"/>
  <c r="L253" i="4"/>
  <c r="L252" i="4" s="1"/>
  <c r="K253" i="4"/>
  <c r="K252" i="4" s="1"/>
  <c r="K251" i="4" s="1"/>
  <c r="M248" i="4"/>
  <c r="M247" i="4" s="1"/>
  <c r="M246" i="4" s="1"/>
  <c r="I120" i="8" s="1"/>
  <c r="I119" i="8" s="1"/>
  <c r="L248" i="4"/>
  <c r="L245" i="4" s="1"/>
  <c r="K248" i="4"/>
  <c r="K247" i="4" s="1"/>
  <c r="M243" i="4"/>
  <c r="M242" i="4" s="1"/>
  <c r="M241" i="4" s="1"/>
  <c r="L243" i="4"/>
  <c r="L242" i="4" s="1"/>
  <c r="L241" i="4" s="1"/>
  <c r="K243" i="4"/>
  <c r="K242" i="4" s="1"/>
  <c r="K241" i="4" s="1"/>
  <c r="M239" i="4"/>
  <c r="M238" i="4" s="1"/>
  <c r="M237" i="4" s="1"/>
  <c r="I118" i="8" s="1"/>
  <c r="I117" i="8" s="1"/>
  <c r="L239" i="4"/>
  <c r="L238" i="4" s="1"/>
  <c r="L237" i="4" s="1"/>
  <c r="H118" i="8" s="1"/>
  <c r="H117" i="8" s="1"/>
  <c r="K239" i="4"/>
  <c r="K238" i="4" s="1"/>
  <c r="K237" i="4" s="1"/>
  <c r="G117" i="8" s="1"/>
  <c r="M218" i="4"/>
  <c r="M217" i="4" s="1"/>
  <c r="M216" i="4" s="1"/>
  <c r="L218" i="4"/>
  <c r="L217" i="4" s="1"/>
  <c r="L216" i="4" s="1"/>
  <c r="K218" i="4"/>
  <c r="K217" i="4" s="1"/>
  <c r="K216" i="4" s="1"/>
  <c r="M204" i="4"/>
  <c r="L204" i="4"/>
  <c r="K204" i="4"/>
  <c r="M190" i="4"/>
  <c r="M189" i="4" s="1"/>
  <c r="M188" i="4" s="1"/>
  <c r="L190" i="4"/>
  <c r="L189" i="4" s="1"/>
  <c r="L188" i="4" s="1"/>
  <c r="K190" i="4"/>
  <c r="K189" i="4" s="1"/>
  <c r="K188" i="4" s="1"/>
  <c r="M185" i="4"/>
  <c r="M184" i="4" s="1"/>
  <c r="M183" i="4" s="1"/>
  <c r="L185" i="4"/>
  <c r="L184" i="4" s="1"/>
  <c r="L183" i="4" s="1"/>
  <c r="K185" i="4"/>
  <c r="K184" i="4" s="1"/>
  <c r="K183" i="4" s="1"/>
  <c r="M176" i="4"/>
  <c r="M173" i="4" s="1"/>
  <c r="M172" i="4" s="1"/>
  <c r="L176" i="4"/>
  <c r="L173" i="4" s="1"/>
  <c r="L172" i="4" s="1"/>
  <c r="K176" i="4"/>
  <c r="K173" i="4" s="1"/>
  <c r="K172" i="4" s="1"/>
  <c r="M169" i="4"/>
  <c r="M168" i="4" s="1"/>
  <c r="L169" i="4"/>
  <c r="L168" i="4" s="1"/>
  <c r="K169" i="4"/>
  <c r="K168" i="4" s="1"/>
  <c r="M166" i="4"/>
  <c r="M165" i="4" s="1"/>
  <c r="L165" i="4"/>
  <c r="K166" i="4"/>
  <c r="K165" i="4" s="1"/>
  <c r="M156" i="4"/>
  <c r="M155" i="4" s="1"/>
  <c r="M154" i="4" s="1"/>
  <c r="I78" i="8" s="1"/>
  <c r="L156" i="4"/>
  <c r="L155" i="4" s="1"/>
  <c r="L154" i="4" s="1"/>
  <c r="H78" i="8" s="1"/>
  <c r="K156" i="4"/>
  <c r="K155" i="4" s="1"/>
  <c r="K154" i="4" s="1"/>
  <c r="G78" i="8" s="1"/>
  <c r="M152" i="4"/>
  <c r="M151" i="4" s="1"/>
  <c r="L152" i="4"/>
  <c r="L151" i="4" s="1"/>
  <c r="K152" i="4"/>
  <c r="K151" i="4" s="1"/>
  <c r="M149" i="4"/>
  <c r="M148" i="4" s="1"/>
  <c r="L149" i="4"/>
  <c r="L148" i="4" s="1"/>
  <c r="K149" i="4"/>
  <c r="K148" i="4" s="1"/>
  <c r="M130" i="4"/>
  <c r="L130" i="4"/>
  <c r="K130" i="4"/>
  <c r="M116" i="4"/>
  <c r="M115" i="4" s="1"/>
  <c r="L116" i="4"/>
  <c r="L115" i="4" s="1"/>
  <c r="K116" i="4"/>
  <c r="K115" i="4" s="1"/>
  <c r="M104" i="4"/>
  <c r="M103" i="4" s="1"/>
  <c r="I44" i="8" s="1"/>
  <c r="L104" i="4"/>
  <c r="L103" i="4" s="1"/>
  <c r="H44" i="8" s="1"/>
  <c r="K104" i="4"/>
  <c r="K103" i="4" s="1"/>
  <c r="M100" i="4"/>
  <c r="M99" i="4" s="1"/>
  <c r="I42" i="8" s="1"/>
  <c r="L100" i="4"/>
  <c r="L99" i="4" s="1"/>
  <c r="H42" i="8" s="1"/>
  <c r="K100" i="4"/>
  <c r="K99" i="4" s="1"/>
  <c r="M96" i="4"/>
  <c r="M95" i="4" s="1"/>
  <c r="I40" i="8" s="1"/>
  <c r="L96" i="4"/>
  <c r="L95" i="4" s="1"/>
  <c r="H40" i="8" s="1"/>
  <c r="K96" i="4"/>
  <c r="K95" i="4" s="1"/>
  <c r="M82" i="4"/>
  <c r="M81" i="4" s="1"/>
  <c r="L82" i="4"/>
  <c r="L81" i="4" s="1"/>
  <c r="K82" i="4"/>
  <c r="K81" i="4" s="1"/>
  <c r="K80" i="4" s="1"/>
  <c r="M74" i="4"/>
  <c r="M71" i="4" s="1"/>
  <c r="L74" i="4"/>
  <c r="L71" i="4" s="1"/>
  <c r="K74" i="4"/>
  <c r="K71" i="4" s="1"/>
  <c r="K52" i="4"/>
  <c r="M46" i="4"/>
  <c r="M45" i="4" s="1"/>
  <c r="M44" i="4" s="1"/>
  <c r="M43" i="4" s="1"/>
  <c r="I28" i="8" s="1"/>
  <c r="L46" i="4"/>
  <c r="L45" i="4" s="1"/>
  <c r="L44" i="4" s="1"/>
  <c r="L43" i="4" s="1"/>
  <c r="H28" i="8" s="1"/>
  <c r="K45" i="4"/>
  <c r="K44" i="4" s="1"/>
  <c r="M41" i="4"/>
  <c r="M40" i="4" s="1"/>
  <c r="L41" i="4"/>
  <c r="L40" i="4" s="1"/>
  <c r="K41" i="4"/>
  <c r="K40" i="4" s="1"/>
  <c r="M36" i="4"/>
  <c r="M35" i="4" s="1"/>
  <c r="L36" i="4"/>
  <c r="L35" i="4" s="1"/>
  <c r="K36" i="4"/>
  <c r="K35" i="4" s="1"/>
  <c r="M33" i="4"/>
  <c r="M32" i="4" s="1"/>
  <c r="L33" i="4"/>
  <c r="L32" i="4" s="1"/>
  <c r="K33" i="4"/>
  <c r="K32" i="4" s="1"/>
  <c r="M24" i="4"/>
  <c r="M23" i="4" s="1"/>
  <c r="L24" i="4"/>
  <c r="L23" i="4" s="1"/>
  <c r="K24" i="4"/>
  <c r="K23" i="4" s="1"/>
  <c r="M20" i="4"/>
  <c r="L20" i="4"/>
  <c r="K20" i="4"/>
  <c r="M383" i="4" l="1"/>
  <c r="I179" i="8" s="1"/>
  <c r="I178" i="8" s="1"/>
  <c r="I177" i="8" s="1"/>
  <c r="I176" i="8" s="1"/>
  <c r="K383" i="4"/>
  <c r="G179" i="8" s="1"/>
  <c r="G178" i="8" s="1"/>
  <c r="G177" i="8" s="1"/>
  <c r="G175" i="8" s="1"/>
  <c r="G174" i="8" s="1"/>
  <c r="L383" i="4"/>
  <c r="H179" i="8" s="1"/>
  <c r="H178" i="8" s="1"/>
  <c r="H177" i="8" s="1"/>
  <c r="H175" i="8" s="1"/>
  <c r="H174" i="8" s="1"/>
  <c r="I116" i="8"/>
  <c r="I115" i="8" s="1"/>
  <c r="I34" i="5"/>
  <c r="I33" i="5" s="1"/>
  <c r="G42" i="8"/>
  <c r="G41" i="8" s="1"/>
  <c r="K43" i="5"/>
  <c r="K42" i="5" s="1"/>
  <c r="K41" i="5" s="1"/>
  <c r="K40" i="5" s="1"/>
  <c r="K39" i="5" s="1"/>
  <c r="I52" i="8"/>
  <c r="I51" i="8" s="1"/>
  <c r="I50" i="8" s="1"/>
  <c r="K78" i="5"/>
  <c r="K77" i="5" s="1"/>
  <c r="I93" i="8"/>
  <c r="I92" i="8" s="1"/>
  <c r="J92" i="5"/>
  <c r="J91" i="5" s="1"/>
  <c r="H108" i="8"/>
  <c r="H107" i="8" s="1"/>
  <c r="M66" i="4"/>
  <c r="I31" i="8"/>
  <c r="I29" i="8" s="1"/>
  <c r="I32" i="5"/>
  <c r="I31" i="5" s="1"/>
  <c r="G40" i="8"/>
  <c r="G39" i="8" s="1"/>
  <c r="J34" i="5"/>
  <c r="J33" i="5" s="1"/>
  <c r="H41" i="8"/>
  <c r="K36" i="5"/>
  <c r="K35" i="5" s="1"/>
  <c r="I43" i="8"/>
  <c r="I53" i="5"/>
  <c r="I52" i="5" s="1"/>
  <c r="I51" i="5" s="1"/>
  <c r="I50" i="5" s="1"/>
  <c r="I49" i="5" s="1"/>
  <c r="G64" i="8"/>
  <c r="G63" i="8" s="1"/>
  <c r="G62" i="8" s="1"/>
  <c r="K73" i="5"/>
  <c r="K72" i="5" s="1"/>
  <c r="I87" i="8"/>
  <c r="I86" i="8" s="1"/>
  <c r="I80" i="5"/>
  <c r="I79" i="5" s="1"/>
  <c r="G95" i="8"/>
  <c r="G94" i="8" s="1"/>
  <c r="K92" i="5"/>
  <c r="K91" i="5" s="1"/>
  <c r="I108" i="8"/>
  <c r="I107" i="8" s="1"/>
  <c r="G160" i="8"/>
  <c r="G158" i="8"/>
  <c r="G80" i="2"/>
  <c r="H170" i="8"/>
  <c r="H168" i="8" s="1"/>
  <c r="I175" i="8"/>
  <c r="I174" i="8" s="1"/>
  <c r="L66" i="4"/>
  <c r="H31" i="8"/>
  <c r="H29" i="8" s="1"/>
  <c r="J36" i="5"/>
  <c r="J35" i="5" s="1"/>
  <c r="H43" i="8"/>
  <c r="J130" i="5"/>
  <c r="J129" i="5" s="1"/>
  <c r="H150" i="8"/>
  <c r="H149" i="8" s="1"/>
  <c r="F80" i="2"/>
  <c r="G168" i="8"/>
  <c r="I25" i="5"/>
  <c r="I24" i="5" s="1"/>
  <c r="G33" i="8"/>
  <c r="G32" i="8" s="1"/>
  <c r="J32" i="5"/>
  <c r="J31" i="5" s="1"/>
  <c r="H39" i="8"/>
  <c r="K34" i="5"/>
  <c r="K33" i="5" s="1"/>
  <c r="I41" i="8"/>
  <c r="I43" i="5"/>
  <c r="I42" i="5" s="1"/>
  <c r="I41" i="5" s="1"/>
  <c r="I40" i="5" s="1"/>
  <c r="I39" i="5" s="1"/>
  <c r="G52" i="8"/>
  <c r="G51" i="8" s="1"/>
  <c r="G50" i="8" s="1"/>
  <c r="J53" i="5"/>
  <c r="J52" i="5" s="1"/>
  <c r="J51" i="5" s="1"/>
  <c r="J50" i="5" s="1"/>
  <c r="J49" i="5" s="1"/>
  <c r="H64" i="8"/>
  <c r="H63" i="8" s="1"/>
  <c r="H62" i="8" s="1"/>
  <c r="I78" i="5"/>
  <c r="I77" i="5" s="1"/>
  <c r="G93" i="8"/>
  <c r="G92" i="8" s="1"/>
  <c r="J80" i="5"/>
  <c r="J79" i="5" s="1"/>
  <c r="H95" i="8"/>
  <c r="H94" i="8" s="1"/>
  <c r="H160" i="8"/>
  <c r="H158" i="8"/>
  <c r="H80" i="2"/>
  <c r="I170" i="8"/>
  <c r="I168" i="8" s="1"/>
  <c r="G183" i="8"/>
  <c r="G182" i="8"/>
  <c r="G181" i="8" s="1"/>
  <c r="G180" i="8" s="1"/>
  <c r="J73" i="5"/>
  <c r="J72" i="5" s="1"/>
  <c r="H87" i="8"/>
  <c r="H86" i="8" s="1"/>
  <c r="K66" i="4"/>
  <c r="G31" i="8"/>
  <c r="G29" i="8" s="1"/>
  <c r="K32" i="5"/>
  <c r="K31" i="5" s="1"/>
  <c r="I39" i="8"/>
  <c r="I36" i="5"/>
  <c r="I35" i="5" s="1"/>
  <c r="G44" i="8"/>
  <c r="G43" i="8" s="1"/>
  <c r="J43" i="5"/>
  <c r="J42" i="5" s="1"/>
  <c r="J41" i="5" s="1"/>
  <c r="J40" i="5" s="1"/>
  <c r="J39" i="5" s="1"/>
  <c r="H52" i="8"/>
  <c r="H51" i="8" s="1"/>
  <c r="H50" i="8" s="1"/>
  <c r="K53" i="5"/>
  <c r="K52" i="5" s="1"/>
  <c r="K51" i="5" s="1"/>
  <c r="K50" i="5" s="1"/>
  <c r="K49" i="5" s="1"/>
  <c r="I64" i="8"/>
  <c r="I63" i="8" s="1"/>
  <c r="I62" i="8" s="1"/>
  <c r="I73" i="5"/>
  <c r="I72" i="5" s="1"/>
  <c r="G87" i="8"/>
  <c r="G86" i="8" s="1"/>
  <c r="J78" i="5"/>
  <c r="J77" i="5" s="1"/>
  <c r="H93" i="8"/>
  <c r="H92" i="8" s="1"/>
  <c r="K80" i="5"/>
  <c r="K79" i="5" s="1"/>
  <c r="I95" i="8"/>
  <c r="I94" i="8" s="1"/>
  <c r="I92" i="5"/>
  <c r="I91" i="5" s="1"/>
  <c r="G108" i="8"/>
  <c r="G107" i="8" s="1"/>
  <c r="K250" i="4"/>
  <c r="G122" i="8"/>
  <c r="G121" i="8" s="1"/>
  <c r="I130" i="5"/>
  <c r="I129" i="5" s="1"/>
  <c r="G150" i="8"/>
  <c r="G149" i="8" s="1"/>
  <c r="I158" i="8"/>
  <c r="I160" i="8"/>
  <c r="K268" i="4"/>
  <c r="K43" i="4"/>
  <c r="G28" i="8" s="1"/>
  <c r="K31" i="4"/>
  <c r="G27" i="8" s="1"/>
  <c r="I105" i="5"/>
  <c r="I104" i="5" s="1"/>
  <c r="F55" i="2"/>
  <c r="F54" i="2" s="1"/>
  <c r="L250" i="4"/>
  <c r="L236" i="4" s="1"/>
  <c r="G55" i="2"/>
  <c r="G54" i="2" s="1"/>
  <c r="J105" i="5"/>
  <c r="J104" i="5" s="1"/>
  <c r="M250" i="4"/>
  <c r="H55" i="2"/>
  <c r="H54" i="2" s="1"/>
  <c r="K105" i="5"/>
  <c r="K104" i="5" s="1"/>
  <c r="I23" i="5"/>
  <c r="L31" i="4"/>
  <c r="H27" i="8" s="1"/>
  <c r="M256" i="4"/>
  <c r="M255" i="4" s="1"/>
  <c r="K108" i="5"/>
  <c r="K107" i="5" s="1"/>
  <c r="K106" i="5" s="1"/>
  <c r="H79" i="2"/>
  <c r="H78" i="2" s="1"/>
  <c r="H26" i="2"/>
  <c r="K65" i="5"/>
  <c r="K101" i="5"/>
  <c r="K100" i="5" s="1"/>
  <c r="H53" i="2"/>
  <c r="H52" i="2" s="1"/>
  <c r="L256" i="4"/>
  <c r="L255" i="4" s="1"/>
  <c r="J108" i="5"/>
  <c r="J107" i="5" s="1"/>
  <c r="J106" i="5" s="1"/>
  <c r="G79" i="2"/>
  <c r="G78" i="2" s="1"/>
  <c r="L323" i="4"/>
  <c r="L345" i="4"/>
  <c r="L344" i="4" s="1"/>
  <c r="J140" i="5"/>
  <c r="J139" i="5" s="1"/>
  <c r="J138" i="5" s="1"/>
  <c r="J137" i="5" s="1"/>
  <c r="J136" i="5" s="1"/>
  <c r="J135" i="5" s="1"/>
  <c r="G87" i="2"/>
  <c r="G86" i="2" s="1"/>
  <c r="F26" i="2"/>
  <c r="I65" i="5"/>
  <c r="K245" i="4"/>
  <c r="K246" i="4"/>
  <c r="G120" i="8" s="1"/>
  <c r="G119" i="8" s="1"/>
  <c r="H76" i="2"/>
  <c r="F82" i="2"/>
  <c r="K154" i="5"/>
  <c r="K153" i="5" s="1"/>
  <c r="K152" i="5" s="1"/>
  <c r="I164" i="5"/>
  <c r="I163" i="5" s="1"/>
  <c r="I162" i="5" s="1"/>
  <c r="I161" i="5" s="1"/>
  <c r="K122" i="5"/>
  <c r="K121" i="5" s="1"/>
  <c r="H66" i="2"/>
  <c r="H65" i="2" s="1"/>
  <c r="M289" i="4"/>
  <c r="G76" i="2"/>
  <c r="M345" i="4"/>
  <c r="M344" i="4" s="1"/>
  <c r="K140" i="5"/>
  <c r="K139" i="5" s="1"/>
  <c r="K138" i="5" s="1"/>
  <c r="K137" i="5" s="1"/>
  <c r="K136" i="5" s="1"/>
  <c r="K135" i="5" s="1"/>
  <c r="H87" i="2"/>
  <c r="H86" i="2" s="1"/>
  <c r="J122" i="5"/>
  <c r="J121" i="5" s="1"/>
  <c r="G66" i="2"/>
  <c r="G65" i="2" s="1"/>
  <c r="L289" i="4"/>
  <c r="F76" i="2"/>
  <c r="K114" i="5"/>
  <c r="K113" i="5" s="1"/>
  <c r="H60" i="2"/>
  <c r="H59" i="2" s="1"/>
  <c r="H82" i="2"/>
  <c r="K164" i="5"/>
  <c r="K163" i="5" s="1"/>
  <c r="K162" i="5" s="1"/>
  <c r="K161" i="5" s="1"/>
  <c r="I122" i="5"/>
  <c r="I121" i="5" s="1"/>
  <c r="F66" i="2"/>
  <c r="F65" i="2" s="1"/>
  <c r="K289" i="4"/>
  <c r="G26" i="2"/>
  <c r="J65" i="5"/>
  <c r="K256" i="4"/>
  <c r="K255" i="4" s="1"/>
  <c r="I108" i="5"/>
  <c r="I107" i="5" s="1"/>
  <c r="I106" i="5" s="1"/>
  <c r="F79" i="2"/>
  <c r="F78" i="2" s="1"/>
  <c r="K323" i="4"/>
  <c r="I140" i="5"/>
  <c r="I139" i="5" s="1"/>
  <c r="I138" i="5" s="1"/>
  <c r="I137" i="5" s="1"/>
  <c r="I136" i="5" s="1"/>
  <c r="I135" i="5" s="1"/>
  <c r="F87" i="2"/>
  <c r="F86" i="2" s="1"/>
  <c r="G82" i="2"/>
  <c r="K391" i="4"/>
  <c r="K390" i="4" s="1"/>
  <c r="I160" i="5"/>
  <c r="I159" i="5" s="1"/>
  <c r="I158" i="5" s="1"/>
  <c r="I157" i="5" s="1"/>
  <c r="I156" i="5" s="1"/>
  <c r="F85" i="2"/>
  <c r="F84" i="2" s="1"/>
  <c r="J164" i="5"/>
  <c r="J163" i="5" s="1"/>
  <c r="J162" i="5" s="1"/>
  <c r="J161" i="5" s="1"/>
  <c r="K98" i="4"/>
  <c r="F95" i="2"/>
  <c r="F94" i="2" s="1"/>
  <c r="M114" i="4"/>
  <c r="M113" i="4" s="1"/>
  <c r="H89" i="2"/>
  <c r="H88" i="2" s="1"/>
  <c r="L182" i="4"/>
  <c r="G31" i="2"/>
  <c r="G30" i="2" s="1"/>
  <c r="M94" i="4"/>
  <c r="H93" i="2"/>
  <c r="H92" i="2" s="1"/>
  <c r="L114" i="4"/>
  <c r="L113" i="4" s="1"/>
  <c r="G89" i="2"/>
  <c r="G88" i="2" s="1"/>
  <c r="M171" i="4"/>
  <c r="H35" i="2"/>
  <c r="H34" i="2" s="1"/>
  <c r="L187" i="4"/>
  <c r="G33" i="2"/>
  <c r="G32" i="2" s="1"/>
  <c r="L215" i="4"/>
  <c r="G44" i="2"/>
  <c r="G43" i="2" s="1"/>
  <c r="F20" i="2"/>
  <c r="F19" i="2" s="1"/>
  <c r="K79" i="4"/>
  <c r="L94" i="4"/>
  <c r="G93" i="2"/>
  <c r="G92" i="2" s="1"/>
  <c r="M98" i="4"/>
  <c r="H95" i="2"/>
  <c r="H94" i="2" s="1"/>
  <c r="K114" i="4"/>
  <c r="K113" i="4" s="1"/>
  <c r="F89" i="2"/>
  <c r="F88" i="2" s="1"/>
  <c r="L129" i="4"/>
  <c r="L128" i="4" s="1"/>
  <c r="G108" i="2"/>
  <c r="L171" i="4"/>
  <c r="G35" i="2"/>
  <c r="G34" i="2" s="1"/>
  <c r="F33" i="2"/>
  <c r="F32" i="2" s="1"/>
  <c r="K187" i="4"/>
  <c r="F44" i="2"/>
  <c r="F43" i="2" s="1"/>
  <c r="K215" i="4"/>
  <c r="M79" i="4"/>
  <c r="M80" i="4"/>
  <c r="I33" i="8" s="1"/>
  <c r="I32" i="8" s="1"/>
  <c r="L102" i="4"/>
  <c r="G97" i="2"/>
  <c r="G96" i="2" s="1"/>
  <c r="H33" i="2"/>
  <c r="H32" i="2" s="1"/>
  <c r="M187" i="4"/>
  <c r="H44" i="2"/>
  <c r="H43" i="2" s="1"/>
  <c r="M215" i="4"/>
  <c r="L79" i="4"/>
  <c r="L80" i="4"/>
  <c r="H33" i="8" s="1"/>
  <c r="H32" i="8" s="1"/>
  <c r="K102" i="4"/>
  <c r="F97" i="2"/>
  <c r="F96" i="2" s="1"/>
  <c r="M129" i="4"/>
  <c r="M128" i="4" s="1"/>
  <c r="H108" i="2"/>
  <c r="F31" i="2"/>
  <c r="F30" i="2" s="1"/>
  <c r="K182" i="4"/>
  <c r="K94" i="4"/>
  <c r="F93" i="2"/>
  <c r="F92" i="2" s="1"/>
  <c r="L98" i="4"/>
  <c r="G95" i="2"/>
  <c r="G94" i="2" s="1"/>
  <c r="M102" i="4"/>
  <c r="H97" i="2"/>
  <c r="H96" i="2" s="1"/>
  <c r="K129" i="4"/>
  <c r="K128" i="4" s="1"/>
  <c r="F108" i="2"/>
  <c r="F35" i="2"/>
  <c r="F34" i="2" s="1"/>
  <c r="K171" i="4"/>
  <c r="M182" i="4"/>
  <c r="H31" i="2"/>
  <c r="H30" i="2" s="1"/>
  <c r="M31" i="4"/>
  <c r="I27" i="8" s="1"/>
  <c r="K345" i="4"/>
  <c r="K344" i="4" s="1"/>
  <c r="M392" i="4"/>
  <c r="I186" i="8" s="1"/>
  <c r="I185" i="8" s="1"/>
  <c r="I184" i="8" s="1"/>
  <c r="L392" i="4"/>
  <c r="H186" i="8" s="1"/>
  <c r="H185" i="8" s="1"/>
  <c r="H184" i="8" s="1"/>
  <c r="K203" i="4"/>
  <c r="K202" i="4" s="1"/>
  <c r="G104" i="8" s="1"/>
  <c r="G103" i="8" s="1"/>
  <c r="J21" i="5"/>
  <c r="M203" i="4"/>
  <c r="M202" i="4" s="1"/>
  <c r="L203" i="4"/>
  <c r="L202" i="4" s="1"/>
  <c r="K210" i="4"/>
  <c r="G106" i="8" s="1"/>
  <c r="G105" i="8" s="1"/>
  <c r="K303" i="4"/>
  <c r="L210" i="4"/>
  <c r="H106" i="8" s="1"/>
  <c r="H105" i="8" s="1"/>
  <c r="L303" i="4"/>
  <c r="M282" i="4"/>
  <c r="M281" i="4" s="1"/>
  <c r="I136" i="8" s="1"/>
  <c r="I135" i="8" s="1"/>
  <c r="I130" i="8" s="1"/>
  <c r="K19" i="4"/>
  <c r="L164" i="4"/>
  <c r="H85" i="8" s="1"/>
  <c r="H84" i="8" s="1"/>
  <c r="M245" i="4"/>
  <c r="K147" i="4"/>
  <c r="L147" i="4"/>
  <c r="H77" i="8" s="1"/>
  <c r="H76" i="8" s="1"/>
  <c r="H75" i="8" s="1"/>
  <c r="M164" i="4"/>
  <c r="I85" i="8" s="1"/>
  <c r="I84" i="8" s="1"/>
  <c r="M210" i="4"/>
  <c r="I106" i="8" s="1"/>
  <c r="I105" i="8" s="1"/>
  <c r="L247" i="4"/>
  <c r="L246" i="4" s="1"/>
  <c r="H120" i="8" s="1"/>
  <c r="H119" i="8" s="1"/>
  <c r="H116" i="8" s="1"/>
  <c r="M303" i="4"/>
  <c r="M147" i="4"/>
  <c r="I77" i="8" s="1"/>
  <c r="I76" i="8" s="1"/>
  <c r="I75" i="8" s="1"/>
  <c r="K267" i="4"/>
  <c r="G132" i="8" s="1"/>
  <c r="G131" i="8" s="1"/>
  <c r="K164" i="4"/>
  <c r="G85" i="8" s="1"/>
  <c r="G84" i="8" s="1"/>
  <c r="M19" i="4"/>
  <c r="L19" i="4"/>
  <c r="L282" i="4"/>
  <c r="L281" i="4" s="1"/>
  <c r="H136" i="8" s="1"/>
  <c r="H135" i="8" s="1"/>
  <c r="M325" i="4"/>
  <c r="M324" i="4" s="1"/>
  <c r="L267" i="4"/>
  <c r="L266" i="4" s="1"/>
  <c r="H132" i="8" s="1"/>
  <c r="H131" i="8" s="1"/>
  <c r="K282" i="4"/>
  <c r="K281" i="4" s="1"/>
  <c r="G136" i="8" s="1"/>
  <c r="G135" i="8" s="1"/>
  <c r="G176" i="8" l="1"/>
  <c r="K28" i="5"/>
  <c r="M382" i="4"/>
  <c r="M381" i="4" s="1"/>
  <c r="M380" i="4" s="1"/>
  <c r="H91" i="2"/>
  <c r="H90" i="2" s="1"/>
  <c r="G91" i="2"/>
  <c r="G90" i="2" s="1"/>
  <c r="J154" i="5"/>
  <c r="J153" i="5" s="1"/>
  <c r="J152" i="5" s="1"/>
  <c r="J151" i="5" s="1"/>
  <c r="H176" i="8"/>
  <c r="L382" i="4"/>
  <c r="L381" i="4" s="1"/>
  <c r="L380" i="4" s="1"/>
  <c r="K76" i="5"/>
  <c r="K75" i="5" s="1"/>
  <c r="K74" i="5" s="1"/>
  <c r="F91" i="2"/>
  <c r="F90" i="2" s="1"/>
  <c r="F75" i="2" s="1"/>
  <c r="K382" i="4"/>
  <c r="K381" i="4" s="1"/>
  <c r="K380" i="4" s="1"/>
  <c r="I154" i="5"/>
  <c r="I153" i="5" s="1"/>
  <c r="I152" i="5" s="1"/>
  <c r="I151" i="5" s="1"/>
  <c r="I150" i="5" s="1"/>
  <c r="I76" i="5"/>
  <c r="I75" i="5" s="1"/>
  <c r="I74" i="5" s="1"/>
  <c r="J76" i="5"/>
  <c r="J75" i="5" s="1"/>
  <c r="J74" i="5" s="1"/>
  <c r="I114" i="8"/>
  <c r="I113" i="8" s="1"/>
  <c r="K89" i="4"/>
  <c r="I36" i="8"/>
  <c r="J28" i="5"/>
  <c r="H36" i="8"/>
  <c r="G116" i="8"/>
  <c r="G114" i="8" s="1"/>
  <c r="G113" i="8" s="1"/>
  <c r="G91" i="8"/>
  <c r="G89" i="8" s="1"/>
  <c r="G88" i="8" s="1"/>
  <c r="H91" i="8"/>
  <c r="H90" i="8" s="1"/>
  <c r="I91" i="8"/>
  <c r="I90" i="8" s="1"/>
  <c r="H114" i="8"/>
  <c r="H113" i="8" s="1"/>
  <c r="H115" i="8"/>
  <c r="I129" i="8"/>
  <c r="I128" i="8"/>
  <c r="I127" i="8" s="1"/>
  <c r="G115" i="8"/>
  <c r="G83" i="8"/>
  <c r="G80" i="8"/>
  <c r="H130" i="8"/>
  <c r="G130" i="8"/>
  <c r="L302" i="4"/>
  <c r="L288" i="4" s="1"/>
  <c r="L286" i="4" s="1"/>
  <c r="L285" i="4" s="1"/>
  <c r="H144" i="8"/>
  <c r="H143" i="8" s="1"/>
  <c r="H140" i="8" s="1"/>
  <c r="H138" i="8" s="1"/>
  <c r="H137" i="8" s="1"/>
  <c r="J88" i="5"/>
  <c r="J87" i="5" s="1"/>
  <c r="H104" i="8"/>
  <c r="H103" i="8" s="1"/>
  <c r="H102" i="8" s="1"/>
  <c r="H182" i="8"/>
  <c r="H181" i="8" s="1"/>
  <c r="H180" i="8" s="1"/>
  <c r="H183" i="8"/>
  <c r="I157" i="8"/>
  <c r="I159" i="8"/>
  <c r="H48" i="8"/>
  <c r="H47" i="8" s="1"/>
  <c r="H49" i="8"/>
  <c r="G159" i="8"/>
  <c r="G157" i="8"/>
  <c r="G60" i="8"/>
  <c r="G59" i="8" s="1"/>
  <c r="G61" i="8"/>
  <c r="I49" i="8"/>
  <c r="I48" i="8"/>
  <c r="I47" i="8" s="1"/>
  <c r="L18" i="4"/>
  <c r="L17" i="4" s="1"/>
  <c r="H20" i="8"/>
  <c r="I73" i="8"/>
  <c r="I72" i="8"/>
  <c r="I71" i="8" s="1"/>
  <c r="I74" i="8"/>
  <c r="I83" i="8"/>
  <c r="I80" i="8"/>
  <c r="H80" i="8"/>
  <c r="H83" i="8"/>
  <c r="K88" i="5"/>
  <c r="K87" i="5" s="1"/>
  <c r="I104" i="8"/>
  <c r="I103" i="8" s="1"/>
  <c r="I102" i="8" s="1"/>
  <c r="I183" i="8"/>
  <c r="I182" i="8"/>
  <c r="I181" i="8" s="1"/>
  <c r="I180" i="8" s="1"/>
  <c r="H26" i="8"/>
  <c r="H25" i="8"/>
  <c r="H24" i="8" s="1"/>
  <c r="H23" i="8" s="1"/>
  <c r="G26" i="8"/>
  <c r="G25" i="8"/>
  <c r="G24" i="8" s="1"/>
  <c r="I167" i="8"/>
  <c r="I166" i="8"/>
  <c r="I165" i="8" s="1"/>
  <c r="I164" i="8" s="1"/>
  <c r="G48" i="8"/>
  <c r="G47" i="8" s="1"/>
  <c r="G49" i="8"/>
  <c r="G166" i="8"/>
  <c r="G165" i="8" s="1"/>
  <c r="G164" i="8" s="1"/>
  <c r="G167" i="8"/>
  <c r="M18" i="4"/>
  <c r="M17" i="4" s="1"/>
  <c r="I20" i="8"/>
  <c r="M302" i="4"/>
  <c r="I144" i="8"/>
  <c r="I143" i="8" s="1"/>
  <c r="H74" i="8"/>
  <c r="H72" i="8"/>
  <c r="H71" i="8" s="1"/>
  <c r="H73" i="8"/>
  <c r="K18" i="4"/>
  <c r="K17" i="4" s="1"/>
  <c r="G20" i="8"/>
  <c r="K302" i="4"/>
  <c r="K288" i="4" s="1"/>
  <c r="G144" i="8"/>
  <c r="G143" i="8" s="1"/>
  <c r="G140" i="8" s="1"/>
  <c r="I60" i="8"/>
  <c r="I59" i="8" s="1"/>
  <c r="I61" i="8"/>
  <c r="H167" i="8"/>
  <c r="H166" i="8"/>
  <c r="H165" i="8" s="1"/>
  <c r="H164" i="8" s="1"/>
  <c r="G36" i="8"/>
  <c r="K130" i="5"/>
  <c r="K129" i="5" s="1"/>
  <c r="I150" i="8"/>
  <c r="I149" i="8" s="1"/>
  <c r="I64" i="5"/>
  <c r="I63" i="5" s="1"/>
  <c r="I62" i="5" s="1"/>
  <c r="I61" i="5" s="1"/>
  <c r="I60" i="5" s="1"/>
  <c r="I59" i="5" s="1"/>
  <c r="G77" i="8"/>
  <c r="G76" i="8" s="1"/>
  <c r="G75" i="8" s="1"/>
  <c r="G102" i="8"/>
  <c r="I26" i="8"/>
  <c r="I25" i="8"/>
  <c r="I24" i="8" s="1"/>
  <c r="H157" i="8"/>
  <c r="H159" i="8"/>
  <c r="H61" i="8"/>
  <c r="H60" i="8"/>
  <c r="H59" i="8" s="1"/>
  <c r="I28" i="5"/>
  <c r="L89" i="4"/>
  <c r="M89" i="4"/>
  <c r="M341" i="4"/>
  <c r="M342" i="4" s="1"/>
  <c r="M343" i="4"/>
  <c r="L341" i="4"/>
  <c r="D29" i="3" s="1"/>
  <c r="D28" i="3" s="1"/>
  <c r="L343" i="4"/>
  <c r="K341" i="4"/>
  <c r="C29" i="3" s="1"/>
  <c r="C28" i="3" s="1"/>
  <c r="K343" i="4"/>
  <c r="K388" i="4"/>
  <c r="K387" i="4" s="1"/>
  <c r="K389" i="4"/>
  <c r="K99" i="5"/>
  <c r="F107" i="2"/>
  <c r="F106" i="2" s="1"/>
  <c r="H107" i="2"/>
  <c r="H106" i="2" s="1"/>
  <c r="G107" i="2"/>
  <c r="G106" i="2" s="1"/>
  <c r="K126" i="4"/>
  <c r="K125" i="4" s="1"/>
  <c r="C15" i="3" s="1"/>
  <c r="K127" i="4"/>
  <c r="M126" i="4"/>
  <c r="M125" i="4" s="1"/>
  <c r="E15" i="3" s="1"/>
  <c r="M127" i="4"/>
  <c r="L126" i="4"/>
  <c r="L125" i="4" s="1"/>
  <c r="D15" i="3" s="1"/>
  <c r="L127" i="4"/>
  <c r="L111" i="4"/>
  <c r="L110" i="4" s="1"/>
  <c r="D13" i="3" s="1"/>
  <c r="L112" i="4"/>
  <c r="K111" i="4"/>
  <c r="K110" i="4" s="1"/>
  <c r="C13" i="3" s="1"/>
  <c r="K112" i="4"/>
  <c r="M111" i="4"/>
  <c r="M110" i="4" s="1"/>
  <c r="E13" i="3" s="1"/>
  <c r="M112" i="4"/>
  <c r="H49" i="2"/>
  <c r="K236" i="4"/>
  <c r="K71" i="5"/>
  <c r="K70" i="5" s="1"/>
  <c r="K69" i="5" s="1"/>
  <c r="K68" i="5" s="1"/>
  <c r="K67" i="5" s="1"/>
  <c r="J71" i="5"/>
  <c r="J70" i="5" s="1"/>
  <c r="J69" i="5" s="1"/>
  <c r="J68" i="5" s="1"/>
  <c r="J67" i="5" s="1"/>
  <c r="I71" i="5"/>
  <c r="I70" i="5" s="1"/>
  <c r="I69" i="5" s="1"/>
  <c r="I68" i="5" s="1"/>
  <c r="I67" i="5" s="1"/>
  <c r="L30" i="4"/>
  <c r="L29" i="4" s="1"/>
  <c r="L28" i="4" s="1"/>
  <c r="M30" i="4"/>
  <c r="M29" i="4" s="1"/>
  <c r="M28" i="4" s="1"/>
  <c r="I20" i="5"/>
  <c r="K30" i="4"/>
  <c r="K29" i="4" s="1"/>
  <c r="M236" i="4"/>
  <c r="I15" i="5"/>
  <c r="I14" i="5" s="1"/>
  <c r="K143" i="5"/>
  <c r="K142" i="5" s="1"/>
  <c r="J143" i="5"/>
  <c r="J142" i="5" s="1"/>
  <c r="I143" i="5"/>
  <c r="I142" i="5" s="1"/>
  <c r="I90" i="5"/>
  <c r="I89" i="5" s="1"/>
  <c r="K209" i="4"/>
  <c r="K90" i="5"/>
  <c r="M209" i="4"/>
  <c r="J90" i="5"/>
  <c r="L209" i="4"/>
  <c r="M181" i="4"/>
  <c r="M180" i="4" s="1"/>
  <c r="L181" i="4"/>
  <c r="F17" i="2"/>
  <c r="K181" i="4"/>
  <c r="L234" i="4"/>
  <c r="J64" i="5"/>
  <c r="J63" i="5" s="1"/>
  <c r="J62" i="5" s="1"/>
  <c r="J61" i="5" s="1"/>
  <c r="J60" i="5" s="1"/>
  <c r="J59" i="5" s="1"/>
  <c r="K64" i="5"/>
  <c r="K63" i="5" s="1"/>
  <c r="K62" i="5" s="1"/>
  <c r="K61" i="5" s="1"/>
  <c r="K60" i="5" s="1"/>
  <c r="K59" i="5" s="1"/>
  <c r="J15" i="5"/>
  <c r="K15" i="5"/>
  <c r="K20" i="5"/>
  <c r="J20" i="5"/>
  <c r="G14" i="2"/>
  <c r="H14" i="2"/>
  <c r="I155" i="5"/>
  <c r="K151" i="5"/>
  <c r="F15" i="2"/>
  <c r="I21" i="5"/>
  <c r="I117" i="5"/>
  <c r="I116" i="5" s="1"/>
  <c r="K280" i="4"/>
  <c r="K264" i="4" s="1"/>
  <c r="F63" i="2"/>
  <c r="F62" i="2" s="1"/>
  <c r="J117" i="5"/>
  <c r="J116" i="5" s="1"/>
  <c r="G63" i="2"/>
  <c r="G62" i="2" s="1"/>
  <c r="L280" i="4"/>
  <c r="L264" i="4" s="1"/>
  <c r="K124" i="5"/>
  <c r="K123" i="5" s="1"/>
  <c r="H68" i="2"/>
  <c r="H67" i="2" s="1"/>
  <c r="H64" i="2" s="1"/>
  <c r="H17" i="2"/>
  <c r="K23" i="5"/>
  <c r="I101" i="5"/>
  <c r="I100" i="5" s="1"/>
  <c r="I99" i="5" s="1"/>
  <c r="F53" i="2"/>
  <c r="F52" i="2" s="1"/>
  <c r="F49" i="2" s="1"/>
  <c r="K117" i="5"/>
  <c r="K116" i="5" s="1"/>
  <c r="H63" i="2"/>
  <c r="H62" i="2" s="1"/>
  <c r="H58" i="2" s="1"/>
  <c r="M280" i="4"/>
  <c r="M264" i="4" s="1"/>
  <c r="J114" i="5"/>
  <c r="J113" i="5" s="1"/>
  <c r="G60" i="2"/>
  <c r="G59" i="2" s="1"/>
  <c r="M323" i="4"/>
  <c r="I114" i="5"/>
  <c r="I113" i="5" s="1"/>
  <c r="F60" i="2"/>
  <c r="F59" i="2" s="1"/>
  <c r="J124" i="5"/>
  <c r="J123" i="5" s="1"/>
  <c r="J120" i="5" s="1"/>
  <c r="J119" i="5" s="1"/>
  <c r="G68" i="2"/>
  <c r="G67" i="2" s="1"/>
  <c r="G64" i="2" s="1"/>
  <c r="I88" i="5"/>
  <c r="I87" i="5" s="1"/>
  <c r="F40" i="2"/>
  <c r="F39" i="2" s="1"/>
  <c r="M391" i="4"/>
  <c r="M390" i="4" s="1"/>
  <c r="K160" i="5"/>
  <c r="K159" i="5" s="1"/>
  <c r="K158" i="5" s="1"/>
  <c r="K157" i="5" s="1"/>
  <c r="K156" i="5" s="1"/>
  <c r="K155" i="5" s="1"/>
  <c r="H85" i="2"/>
  <c r="H84" i="2" s="1"/>
  <c r="G17" i="2"/>
  <c r="J23" i="5"/>
  <c r="I124" i="5"/>
  <c r="I123" i="5" s="1"/>
  <c r="I120" i="5" s="1"/>
  <c r="I119" i="5" s="1"/>
  <c r="F68" i="2"/>
  <c r="F67" i="2" s="1"/>
  <c r="F64" i="2" s="1"/>
  <c r="L391" i="4"/>
  <c r="L390" i="4" s="1"/>
  <c r="J160" i="5"/>
  <c r="J159" i="5" s="1"/>
  <c r="J158" i="5" s="1"/>
  <c r="J157" i="5" s="1"/>
  <c r="J156" i="5" s="1"/>
  <c r="J155" i="5" s="1"/>
  <c r="G85" i="2"/>
  <c r="G84" i="2" s="1"/>
  <c r="G20" i="2"/>
  <c r="G19" i="2" s="1"/>
  <c r="J25" i="5"/>
  <c r="J24" i="5" s="1"/>
  <c r="H20" i="2"/>
  <c r="H19" i="2" s="1"/>
  <c r="K25" i="5"/>
  <c r="K24" i="5" s="1"/>
  <c r="J101" i="5"/>
  <c r="J100" i="5" s="1"/>
  <c r="J99" i="5" s="1"/>
  <c r="G53" i="2"/>
  <c r="G52" i="2" s="1"/>
  <c r="G49" i="2" s="1"/>
  <c r="H15" i="2"/>
  <c r="K21" i="5"/>
  <c r="G15" i="2"/>
  <c r="G12" i="2"/>
  <c r="G11" i="2" s="1"/>
  <c r="H42" i="2"/>
  <c r="H41" i="2" s="1"/>
  <c r="F12" i="2"/>
  <c r="F11" i="2" s="1"/>
  <c r="F42" i="2"/>
  <c r="F41" i="2" s="1"/>
  <c r="F25" i="2"/>
  <c r="F24" i="2" s="1"/>
  <c r="F23" i="2" s="1"/>
  <c r="K146" i="4"/>
  <c r="K145" i="4" s="1"/>
  <c r="K144" i="4" s="1"/>
  <c r="L163" i="4"/>
  <c r="G29" i="2"/>
  <c r="G28" i="2" s="1"/>
  <c r="G27" i="2" s="1"/>
  <c r="L201" i="4"/>
  <c r="G40" i="2"/>
  <c r="G39" i="2" s="1"/>
  <c r="K163" i="4"/>
  <c r="F29" i="2"/>
  <c r="F28" i="2" s="1"/>
  <c r="F27" i="2" s="1"/>
  <c r="K201" i="4"/>
  <c r="H12" i="2"/>
  <c r="H11" i="2" s="1"/>
  <c r="H25" i="2"/>
  <c r="H24" i="2" s="1"/>
  <c r="H23" i="2" s="1"/>
  <c r="M146" i="4"/>
  <c r="M145" i="4" s="1"/>
  <c r="M144" i="4" s="1"/>
  <c r="M163" i="4"/>
  <c r="H29" i="2"/>
  <c r="H28" i="2" s="1"/>
  <c r="H27" i="2" s="1"/>
  <c r="L146" i="4"/>
  <c r="L145" i="4" s="1"/>
  <c r="L144" i="4" s="1"/>
  <c r="G25" i="2"/>
  <c r="G24" i="2" s="1"/>
  <c r="G23" i="2" s="1"/>
  <c r="G42" i="2"/>
  <c r="G41" i="2" s="1"/>
  <c r="H40" i="2"/>
  <c r="H39" i="2" s="1"/>
  <c r="M201" i="4"/>
  <c r="F14" i="2"/>
  <c r="M379" i="4" l="1"/>
  <c r="M378" i="4" s="1"/>
  <c r="H75" i="2"/>
  <c r="L379" i="4"/>
  <c r="L378" i="4" s="1"/>
  <c r="G75" i="2"/>
  <c r="K379" i="4"/>
  <c r="K378" i="4" s="1"/>
  <c r="K120" i="5"/>
  <c r="K119" i="5" s="1"/>
  <c r="K118" i="5" s="1"/>
  <c r="I22" i="8"/>
  <c r="L342" i="4"/>
  <c r="M288" i="4"/>
  <c r="M286" i="4" s="1"/>
  <c r="M285" i="4" s="1"/>
  <c r="I89" i="8"/>
  <c r="I88" i="8" s="1"/>
  <c r="I79" i="8" s="1"/>
  <c r="H89" i="8"/>
  <c r="H88" i="8" s="1"/>
  <c r="H79" i="8" s="1"/>
  <c r="G90" i="8"/>
  <c r="H22" i="8"/>
  <c r="H21" i="8" s="1"/>
  <c r="C34" i="3"/>
  <c r="C33" i="3" s="1"/>
  <c r="K386" i="4"/>
  <c r="K286" i="4"/>
  <c r="K285" i="4" s="1"/>
  <c r="K287" i="4"/>
  <c r="I23" i="8"/>
  <c r="I21" i="8"/>
  <c r="G18" i="8"/>
  <c r="G17" i="8" s="1"/>
  <c r="G16" i="8" s="1"/>
  <c r="G15" i="8" s="1"/>
  <c r="G14" i="8" s="1"/>
  <c r="G19" i="8"/>
  <c r="G79" i="8"/>
  <c r="I140" i="8"/>
  <c r="I138" i="8" s="1"/>
  <c r="I137" i="8" s="1"/>
  <c r="I126" i="8" s="1"/>
  <c r="I101" i="8"/>
  <c r="I100" i="8"/>
  <c r="I99" i="8" s="1"/>
  <c r="G81" i="8"/>
  <c r="G82" i="8"/>
  <c r="G100" i="8"/>
  <c r="G99" i="8" s="1"/>
  <c r="G101" i="8"/>
  <c r="G139" i="8"/>
  <c r="G138" i="8"/>
  <c r="G137" i="8" s="1"/>
  <c r="G23" i="8"/>
  <c r="G22" i="8"/>
  <c r="G21" i="8" s="1"/>
  <c r="I82" i="8"/>
  <c r="I81" i="8"/>
  <c r="H19" i="8"/>
  <c r="H18" i="8"/>
  <c r="H17" i="8" s="1"/>
  <c r="H16" i="8" s="1"/>
  <c r="H15" i="8" s="1"/>
  <c r="H14" i="8" s="1"/>
  <c r="H101" i="8"/>
  <c r="H100" i="8"/>
  <c r="H99" i="8" s="1"/>
  <c r="G129" i="8"/>
  <c r="G128" i="8"/>
  <c r="G127" i="8" s="1"/>
  <c r="G73" i="8"/>
  <c r="G74" i="8"/>
  <c r="G72" i="8"/>
  <c r="G71" i="8" s="1"/>
  <c r="I19" i="8"/>
  <c r="I18" i="8"/>
  <c r="I17" i="8" s="1"/>
  <c r="I16" i="8" s="1"/>
  <c r="I15" i="8" s="1"/>
  <c r="I14" i="8" s="1"/>
  <c r="H81" i="8"/>
  <c r="H82" i="8"/>
  <c r="H128" i="8"/>
  <c r="H127" i="8" s="1"/>
  <c r="H126" i="8" s="1"/>
  <c r="H129" i="8"/>
  <c r="G58" i="2"/>
  <c r="K340" i="4"/>
  <c r="I112" i="5"/>
  <c r="I111" i="5" s="1"/>
  <c r="I110" i="5" s="1"/>
  <c r="E29" i="3"/>
  <c r="E28" i="3" s="1"/>
  <c r="K342" i="4"/>
  <c r="M340" i="4"/>
  <c r="M179" i="4"/>
  <c r="M178" i="4" s="1"/>
  <c r="E21" i="3" s="1"/>
  <c r="L340" i="4"/>
  <c r="M351" i="4"/>
  <c r="M350" i="4" s="1"/>
  <c r="M352" i="4"/>
  <c r="L351" i="4"/>
  <c r="L350" i="4" s="1"/>
  <c r="D31" i="3" s="1"/>
  <c r="L352" i="4"/>
  <c r="K351" i="4"/>
  <c r="K350" i="4" s="1"/>
  <c r="C31" i="3" s="1"/>
  <c r="K352" i="4"/>
  <c r="J112" i="5"/>
  <c r="J111" i="5" s="1"/>
  <c r="K112" i="5"/>
  <c r="K111" i="5" s="1"/>
  <c r="K110" i="5" s="1"/>
  <c r="F58" i="2"/>
  <c r="M388" i="4"/>
  <c r="M387" i="4" s="1"/>
  <c r="M389" i="4"/>
  <c r="L388" i="4"/>
  <c r="L387" i="4" s="1"/>
  <c r="L389" i="4"/>
  <c r="L262" i="4"/>
  <c r="L263" i="4"/>
  <c r="M262" i="4"/>
  <c r="M263" i="4"/>
  <c r="K262" i="4"/>
  <c r="K261" i="4" s="1"/>
  <c r="K263" i="4"/>
  <c r="K235" i="4"/>
  <c r="M235" i="4"/>
  <c r="L235" i="4"/>
  <c r="L179" i="4"/>
  <c r="L178" i="4" s="1"/>
  <c r="D21" i="3" s="1"/>
  <c r="L180" i="4"/>
  <c r="K179" i="4"/>
  <c r="K178" i="4" s="1"/>
  <c r="C21" i="3" s="1"/>
  <c r="K180" i="4"/>
  <c r="L162" i="4"/>
  <c r="L160" i="4" s="1"/>
  <c r="L159" i="4"/>
  <c r="M162" i="4"/>
  <c r="M160" i="4" s="1"/>
  <c r="M159" i="4"/>
  <c r="K162" i="4"/>
  <c r="K160" i="4" s="1"/>
  <c r="K159" i="4"/>
  <c r="K27" i="4"/>
  <c r="K26" i="4" s="1"/>
  <c r="K28" i="4"/>
  <c r="M16" i="4"/>
  <c r="M15" i="4" s="1"/>
  <c r="M14" i="4" s="1"/>
  <c r="E11" i="3" s="1"/>
  <c r="L16" i="4"/>
  <c r="L15" i="4" s="1"/>
  <c r="L14" i="4" s="1"/>
  <c r="D11" i="3" s="1"/>
  <c r="K16" i="4"/>
  <c r="K15" i="4" s="1"/>
  <c r="K14" i="4" s="1"/>
  <c r="C11" i="3" s="1"/>
  <c r="J118" i="5"/>
  <c r="K66" i="5"/>
  <c r="J66" i="5"/>
  <c r="I66" i="5"/>
  <c r="I19" i="5"/>
  <c r="I18" i="5" s="1"/>
  <c r="I17" i="5" s="1"/>
  <c r="I16" i="5" s="1"/>
  <c r="I86" i="5"/>
  <c r="I85" i="5" s="1"/>
  <c r="I84" i="5" s="1"/>
  <c r="I118" i="5"/>
  <c r="F13" i="2"/>
  <c r="F10" i="2" s="1"/>
  <c r="H13" i="2"/>
  <c r="H10" i="2" s="1"/>
  <c r="G13" i="2"/>
  <c r="G10" i="2" s="1"/>
  <c r="H38" i="2"/>
  <c r="F38" i="2"/>
  <c r="G38" i="2"/>
  <c r="J14" i="5"/>
  <c r="J13" i="5" s="1"/>
  <c r="J12" i="5" s="1"/>
  <c r="J11" i="5" s="1"/>
  <c r="K14" i="5"/>
  <c r="K13" i="5" s="1"/>
  <c r="K12" i="5" s="1"/>
  <c r="K11" i="5" s="1"/>
  <c r="K98" i="5"/>
  <c r="K97" i="5" s="1"/>
  <c r="I13" i="5"/>
  <c r="I12" i="5" s="1"/>
  <c r="I11" i="5" s="1"/>
  <c r="L200" i="4"/>
  <c r="K200" i="4"/>
  <c r="K199" i="4" s="1"/>
  <c r="I141" i="5"/>
  <c r="M200" i="4"/>
  <c r="L233" i="4"/>
  <c r="D24" i="3" s="1"/>
  <c r="K89" i="5"/>
  <c r="J89" i="5"/>
  <c r="K234" i="4"/>
  <c r="M234" i="4"/>
  <c r="J150" i="5"/>
  <c r="J141" i="5" s="1"/>
  <c r="K150" i="5"/>
  <c r="K141" i="5" s="1"/>
  <c r="J19" i="5"/>
  <c r="J18" i="5" s="1"/>
  <c r="J17" i="5" s="1"/>
  <c r="J16" i="5" s="1"/>
  <c r="M27" i="4"/>
  <c r="M26" i="4" s="1"/>
  <c r="E12" i="3" s="1"/>
  <c r="L27" i="4"/>
  <c r="L26" i="4" s="1"/>
  <c r="J98" i="5"/>
  <c r="J97" i="5" s="1"/>
  <c r="K19" i="5"/>
  <c r="K18" i="5" s="1"/>
  <c r="K17" i="5" s="1"/>
  <c r="K16" i="5" s="1"/>
  <c r="I98" i="5"/>
  <c r="I97" i="5" s="1"/>
  <c r="L143" i="4"/>
  <c r="L142" i="4"/>
  <c r="M143" i="4"/>
  <c r="M142" i="4"/>
  <c r="K142" i="4"/>
  <c r="K143" i="4"/>
  <c r="M349" i="4" l="1"/>
  <c r="D32" i="3"/>
  <c r="D30" i="3" s="1"/>
  <c r="C32" i="3"/>
  <c r="E32" i="3"/>
  <c r="C30" i="3"/>
  <c r="G126" i="8"/>
  <c r="H13" i="8"/>
  <c r="D34" i="3"/>
  <c r="D33" i="3" s="1"/>
  <c r="L386" i="4"/>
  <c r="F9" i="2"/>
  <c r="F8" i="2" s="1"/>
  <c r="F115" i="2" s="1"/>
  <c r="E34" i="3"/>
  <c r="E33" i="3" s="1"/>
  <c r="M386" i="4"/>
  <c r="G13" i="8"/>
  <c r="I98" i="8"/>
  <c r="G98" i="8"/>
  <c r="I13" i="8"/>
  <c r="H98" i="8"/>
  <c r="K260" i="4"/>
  <c r="K349" i="4"/>
  <c r="E31" i="3"/>
  <c r="M158" i="4"/>
  <c r="C26" i="3"/>
  <c r="L349" i="4"/>
  <c r="L161" i="4"/>
  <c r="L198" i="4"/>
  <c r="L197" i="4" s="1"/>
  <c r="D23" i="3" s="1"/>
  <c r="D22" i="3" s="1"/>
  <c r="L199" i="4"/>
  <c r="M161" i="4"/>
  <c r="M198" i="4"/>
  <c r="M197" i="4" s="1"/>
  <c r="M199" i="4"/>
  <c r="L158" i="4"/>
  <c r="K158" i="4"/>
  <c r="K161" i="4"/>
  <c r="K13" i="4"/>
  <c r="L13" i="4"/>
  <c r="H9" i="2"/>
  <c r="H8" i="2" s="1"/>
  <c r="H115" i="2" s="1"/>
  <c r="G9" i="2"/>
  <c r="G8" i="2" s="1"/>
  <c r="G115" i="2" s="1"/>
  <c r="E10" i="3"/>
  <c r="M13" i="4"/>
  <c r="I109" i="5"/>
  <c r="I10" i="5"/>
  <c r="K10" i="5"/>
  <c r="J10" i="5"/>
  <c r="J110" i="5"/>
  <c r="J109" i="5" s="1"/>
  <c r="L261" i="4"/>
  <c r="D26" i="3" s="1"/>
  <c r="M261" i="4"/>
  <c r="J86" i="5"/>
  <c r="J85" i="5" s="1"/>
  <c r="J84" i="5" s="1"/>
  <c r="J83" i="5" s="1"/>
  <c r="K86" i="5"/>
  <c r="K85" i="5" s="1"/>
  <c r="K84" i="5" s="1"/>
  <c r="K83" i="5" s="1"/>
  <c r="K233" i="4"/>
  <c r="C24" i="3" s="1"/>
  <c r="M233" i="4"/>
  <c r="I83" i="5"/>
  <c r="K109" i="5"/>
  <c r="K198" i="4"/>
  <c r="K197" i="4" s="1"/>
  <c r="L141" i="4"/>
  <c r="D18" i="3"/>
  <c r="D17" i="3" s="1"/>
  <c r="D20" i="3"/>
  <c r="D19" i="3" s="1"/>
  <c r="K141" i="4"/>
  <c r="C18" i="3"/>
  <c r="C17" i="3" s="1"/>
  <c r="D27" i="3"/>
  <c r="E20" i="3"/>
  <c r="E19" i="3" s="1"/>
  <c r="M141" i="4"/>
  <c r="E18" i="3"/>
  <c r="E17" i="3" s="1"/>
  <c r="E27" i="3"/>
  <c r="D12" i="3"/>
  <c r="D10" i="3" s="1"/>
  <c r="C12" i="3"/>
  <c r="C10" i="3" s="1"/>
  <c r="C20" i="3"/>
  <c r="C19" i="3" s="1"/>
  <c r="I167" i="5" l="1"/>
  <c r="E30" i="3"/>
  <c r="H12" i="8"/>
  <c r="G12" i="8"/>
  <c r="I12" i="8"/>
  <c r="M196" i="4"/>
  <c r="E23" i="3"/>
  <c r="L196" i="4"/>
  <c r="J167" i="5"/>
  <c r="K167" i="5"/>
  <c r="E26" i="3"/>
  <c r="E25" i="3" s="1"/>
  <c r="M260" i="4"/>
  <c r="M12" i="4" s="1"/>
  <c r="D25" i="3"/>
  <c r="D36" i="3" s="1"/>
  <c r="L260" i="4"/>
  <c r="K196" i="4"/>
  <c r="K12" i="4" s="1"/>
  <c r="E24" i="3"/>
  <c r="C23" i="3"/>
  <c r="C22" i="3" s="1"/>
  <c r="C27" i="3"/>
  <c r="C25" i="3" s="1"/>
  <c r="E22" i="3" l="1"/>
  <c r="E36" i="3" s="1"/>
  <c r="L12" i="4"/>
  <c r="C20" i="6"/>
  <c r="C19" i="6" s="1"/>
  <c r="C18" i="6" s="1"/>
  <c r="C17" i="6" s="1"/>
  <c r="C12" i="6" s="1"/>
  <c r="C11" i="6" s="1"/>
  <c r="C21" i="6" s="1"/>
  <c r="E20" i="6"/>
  <c r="E19" i="6" s="1"/>
  <c r="E18" i="6" s="1"/>
  <c r="E17" i="6" s="1"/>
  <c r="E12" i="6" s="1"/>
  <c r="C36" i="3"/>
  <c r="D20" i="6" l="1"/>
  <c r="D19" i="6" s="1"/>
  <c r="D18" i="6" s="1"/>
  <c r="D17" i="6" s="1"/>
  <c r="D12" i="6" s="1"/>
</calcChain>
</file>

<file path=xl/sharedStrings.xml><?xml version="1.0" encoding="utf-8"?>
<sst xmlns="http://schemas.openxmlformats.org/spreadsheetml/2006/main" count="6555" uniqueCount="619">
  <si>
    <t>Наименование</t>
  </si>
  <si>
    <t>Общегосударственные вопросы</t>
  </si>
  <si>
    <t>Центральный аппарат</t>
  </si>
  <si>
    <t>Глава муниципального образования</t>
  </si>
  <si>
    <t xml:space="preserve">Заработная плата </t>
  </si>
  <si>
    <t>Прочие выплаты</t>
  </si>
  <si>
    <t>Коммунальные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</si>
  <si>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</si>
  <si>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</si>
  <si>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</si>
  <si>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</si>
  <si>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</si>
  <si>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</si>
  <si>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Перечисления другим бюджетам бюджетной системы Российской Федерации</t>
  </si>
  <si>
    <t>Мероприятия в области коммунального хозяйства</t>
  </si>
  <si>
    <t>Уличное освещение</t>
  </si>
  <si>
    <t>Пенсионное обеспечение</t>
  </si>
  <si>
    <t>01</t>
  </si>
  <si>
    <t>04</t>
  </si>
  <si>
    <t>244</t>
  </si>
  <si>
    <t>02</t>
  </si>
  <si>
    <t>07</t>
  </si>
  <si>
    <t>03</t>
  </si>
  <si>
    <t>09</t>
  </si>
  <si>
    <t>Резервные фонды</t>
  </si>
  <si>
    <t>121</t>
  </si>
  <si>
    <t>05</t>
  </si>
  <si>
    <t>08</t>
  </si>
  <si>
    <t>00</t>
  </si>
  <si>
    <t>000</t>
  </si>
  <si>
    <t>Уплата прочих налогов, сборов и иных платежей</t>
  </si>
  <si>
    <t>300</t>
  </si>
  <si>
    <t>340</t>
  </si>
  <si>
    <t>11</t>
  </si>
  <si>
    <t>200</t>
  </si>
  <si>
    <t>870</t>
  </si>
  <si>
    <t>Национальная оборона</t>
  </si>
  <si>
    <t>10</t>
  </si>
  <si>
    <t>220</t>
  </si>
  <si>
    <t>223</t>
  </si>
  <si>
    <t>12</t>
  </si>
  <si>
    <t>226</t>
  </si>
  <si>
    <t xml:space="preserve">                                                                                                                                                 муниципального образования</t>
  </si>
  <si>
    <t>Мероприятия по энергосбережению</t>
  </si>
  <si>
    <t>Мероприятия по противодействию коррупции</t>
  </si>
  <si>
    <t>225</t>
  </si>
  <si>
    <t>224</t>
  </si>
  <si>
    <t>Арендная плата за пользование имуществом</t>
  </si>
  <si>
    <t>222</t>
  </si>
  <si>
    <t>Транспортные услуги</t>
  </si>
  <si>
    <t>Обеспечение первичных мер пожарной безопасности в границах населенных пунктов поселения</t>
  </si>
  <si>
    <t>Коммунальное хозяйство</t>
  </si>
  <si>
    <t>540</t>
  </si>
  <si>
    <t>250</t>
  </si>
  <si>
    <t>251</t>
  </si>
  <si>
    <t>290</t>
  </si>
  <si>
    <t>129</t>
  </si>
  <si>
    <t>210</t>
  </si>
  <si>
    <t>120</t>
  </si>
  <si>
    <t>Расходы на выплаты персоналу государственных (муниципальных) органов</t>
  </si>
  <si>
    <t>240</t>
  </si>
  <si>
    <t>242</t>
  </si>
  <si>
    <t>310</t>
  </si>
  <si>
    <t>221</t>
  </si>
  <si>
    <t>111</t>
  </si>
  <si>
    <t>110</t>
  </si>
  <si>
    <t>Расходы на выплаты персоналу казенных учреждений</t>
  </si>
  <si>
    <t>119</t>
  </si>
  <si>
    <t>Межбюджетные трансферты на выполнение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</si>
  <si>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</si>
  <si>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853</t>
  </si>
  <si>
    <t>Уплата иных платежей</t>
  </si>
  <si>
    <t>ЦСР</t>
  </si>
  <si>
    <t>ВР</t>
  </si>
  <si>
    <t>РЗ</t>
  </si>
  <si>
    <t>ПР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</si>
  <si>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</si>
  <si>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</si>
  <si>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муниципального финансового контроля</t>
  </si>
  <si>
    <t>Иные межбюджетные трансферты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</si>
  <si>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</si>
  <si>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</si>
  <si>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</si>
  <si>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</si>
  <si>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01 0 00 00000</t>
  </si>
  <si>
    <t>ВЕД</t>
  </si>
  <si>
    <t>ЭКР</t>
  </si>
  <si>
    <t>НМ</t>
  </si>
  <si>
    <t>ПМ</t>
  </si>
  <si>
    <t>ОМ</t>
  </si>
  <si>
    <t>НР</t>
  </si>
  <si>
    <t>0</t>
  </si>
  <si>
    <t>00000</t>
  </si>
  <si>
    <t>Функционирование высшего должностного лица субъекта Российской Федерации и муниципального образования</t>
  </si>
  <si>
    <t>10010</t>
  </si>
  <si>
    <t>211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</si>
  <si>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</si>
  <si>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</si>
  <si>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10020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</si>
  <si>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</si>
  <si>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</si>
  <si>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</si>
  <si>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Закупка товаров , работ,услуг в сфере информационных технологий</t>
  </si>
  <si>
    <t>Оплата работ , услуг</t>
  </si>
  <si>
    <t>Услуги связи</t>
  </si>
  <si>
    <t>Прочие работы , услуги</t>
  </si>
  <si>
    <t>Прочая закупка товаров,работ и услуг для обеспечения государственных (муниципальных нужд)</t>
  </si>
  <si>
    <t>Работы , услуги по содержанию имущества</t>
  </si>
  <si>
    <t>852</t>
  </si>
  <si>
    <t>90840</t>
  </si>
  <si>
    <t xml:space="preserve">Безвозмездные перечисления бюджетам </t>
  </si>
  <si>
    <t>60140</t>
  </si>
  <si>
    <t>60150</t>
  </si>
  <si>
    <t>60160</t>
  </si>
  <si>
    <t>Создание и использование средств резервного фонда</t>
  </si>
  <si>
    <t>00040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</si>
  <si>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</si>
  <si>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</si>
  <si>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</si>
  <si>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</si>
  <si>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>90880</t>
  </si>
  <si>
    <t>Выполнение функций органов местного самоуправления</t>
  </si>
  <si>
    <t>Обеспечение первичных мер пожарной безопасности в границах населенных пунктов поселений</t>
  </si>
  <si>
    <t>90710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</si>
  <si>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</si>
  <si>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</si>
  <si>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</si>
  <si>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</si>
  <si>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</si>
  <si>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</si>
  <si>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</si>
  <si>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</si>
  <si>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</si>
  <si>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90850</t>
  </si>
  <si>
    <t>Мероприятия по профилактике наркомании и алкоголизма</t>
  </si>
  <si>
    <t>90860</t>
  </si>
  <si>
    <t>Национальная экономика</t>
  </si>
  <si>
    <t>Дорожное хозяйство (дорожные фонды)</t>
  </si>
  <si>
    <t>Ремонт и содержание муниципальных автомобильных дорог и сооружений на них</t>
  </si>
  <si>
    <t>90730</t>
  </si>
  <si>
    <t>90830</t>
  </si>
  <si>
    <t>Мероприятия по землеустройству и землепользованию</t>
  </si>
  <si>
    <t>90740</t>
  </si>
  <si>
    <t xml:space="preserve">Мероприятия по оценке рыночной стоимости земельных  участков </t>
  </si>
  <si>
    <t>91190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</si>
  <si>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</si>
  <si>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60010</t>
  </si>
  <si>
    <t>60020</t>
  </si>
  <si>
    <t>Жилищно-коммунальное хозяйство</t>
  </si>
  <si>
    <t>90770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</si>
  <si>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</si>
  <si>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</si>
  <si>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 xml:space="preserve">Благоустройство </t>
  </si>
  <si>
    <t xml:space="preserve">Мероприятия по благоустройству территории поселения </t>
  </si>
  <si>
    <t>90780</t>
  </si>
  <si>
    <t>Организация ритуальных услуг и содержание мест захоронения</t>
  </si>
  <si>
    <t>Образование</t>
  </si>
  <si>
    <t xml:space="preserve">Молодежная политика  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</si>
  <si>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</si>
  <si>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60080</t>
  </si>
  <si>
    <t>Культура и кинематография</t>
  </si>
  <si>
    <t xml:space="preserve">Культура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</si>
  <si>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</si>
  <si>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60040</t>
  </si>
  <si>
    <t>Другие вопросы в области культуры и кинематографии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</si>
  <si>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</si>
  <si>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60100</t>
  </si>
  <si>
    <t>Социальная политика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</si>
  <si>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</si>
  <si>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</si>
  <si>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Социальное обеспечение населения</t>
  </si>
  <si>
    <t>Условно утвержденные расходы</t>
  </si>
  <si>
    <t>99</t>
  </si>
  <si>
    <t>9</t>
  </si>
  <si>
    <t xml:space="preserve">Мероприятия по противодействию коррупции </t>
  </si>
  <si>
    <t>90870</t>
  </si>
  <si>
    <t>60090</t>
  </si>
  <si>
    <t>Фонд оплаты труда учреждений</t>
  </si>
  <si>
    <t>Приобретение и обустройство дорожных знаков, разметки и искуственных неровностей на дорогах</t>
  </si>
  <si>
    <t>91280</t>
  </si>
  <si>
    <t>Обустройство, содержание и ремонт мемориальных мест и сооружений</t>
  </si>
  <si>
    <t>Межбюджетные трансферты на cофинансирование расходов по реализации мероприятий по обеспечению жильем молодых семей</t>
  </si>
  <si>
    <t>L4970</t>
  </si>
  <si>
    <t>Программные расходы</t>
  </si>
  <si>
    <t>850</t>
  </si>
  <si>
    <t>Уплата  налогов, сборов и иных платежей</t>
  </si>
  <si>
    <t>ИТОГО РАСХОДОВ</t>
  </si>
  <si>
    <t xml:space="preserve">Межбюджетные трансферты на 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 </t>
  </si>
  <si>
    <t>Межбюджетные трансферты на выполнение полномочий поселений по осуществлению внешнего муниципального  финансового контроля</t>
  </si>
  <si>
    <t>Межбюджетные трансферты на выполнение полномочий поселений по осуществлению внутреннего муниципального  финансового контроля</t>
  </si>
  <si>
    <t xml:space="preserve">Создание и использование средств резервного фонда </t>
  </si>
  <si>
    <t>Межбюджетные трансферты на выполнение полномочий поселений по осуществлению внутреннего муниципального финансового контроля</t>
  </si>
  <si>
    <t>Мероприятия по повышению пожарной безопасности</t>
  </si>
  <si>
    <t>к решению Совета депутатов муниципального образования</t>
  </si>
  <si>
    <t xml:space="preserve">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</si>
  <si>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</si>
  <si>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к Решению  Совета депутатов</t>
  </si>
  <si>
    <t>РАСХОДЫ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</si>
  <si>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</si>
  <si>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</si>
  <si>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0100</t>
  </si>
  <si>
    <t>0102</t>
  </si>
  <si>
    <t>Функционирование высшего должностного лица субъекта РФ и муниципального образования</t>
  </si>
  <si>
    <t>0104</t>
  </si>
  <si>
    <t>0106</t>
  </si>
  <si>
    <t>0111</t>
  </si>
  <si>
    <t>Резервный фoнд</t>
  </si>
  <si>
    <t>0200</t>
  </si>
  <si>
    <t>0203</t>
  </si>
  <si>
    <t>0300</t>
  </si>
  <si>
    <t>0310</t>
  </si>
  <si>
    <t>0314</t>
  </si>
  <si>
    <t>0400</t>
  </si>
  <si>
    <t>0409</t>
  </si>
  <si>
    <t>0412</t>
  </si>
  <si>
    <t>0500</t>
  </si>
  <si>
    <t>0502</t>
  </si>
  <si>
    <t>0503</t>
  </si>
  <si>
    <t>Благоустройство</t>
  </si>
  <si>
    <t>0700</t>
  </si>
  <si>
    <t>0707</t>
  </si>
  <si>
    <t>Молодежная политика и оздоровление детей</t>
  </si>
  <si>
    <t>0800</t>
  </si>
  <si>
    <t>0801</t>
  </si>
  <si>
    <t>Культура</t>
  </si>
  <si>
    <t>0804</t>
  </si>
  <si>
    <t>Другие вопросы в области Культуры и кинематографии</t>
  </si>
  <si>
    <t>1000</t>
  </si>
  <si>
    <t>ИТОГО  РАСХОДОВ:</t>
  </si>
  <si>
    <t xml:space="preserve">                                                                                                                                                                    Приложение № 2</t>
  </si>
  <si>
    <t>Сумма         (тыс.руб.)</t>
  </si>
  <si>
    <t xml:space="preserve">                                                             к решению  Совета депутатов </t>
  </si>
  <si>
    <t xml:space="preserve">                                                                                  муниципального образования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</si>
  <si>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</si>
  <si>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         (тыс. руб.)</t>
  </si>
  <si>
    <t>000 01 00 00 00 00 0000 000</t>
  </si>
  <si>
    <t xml:space="preserve">Источники внутреннего финансирования дефицитов  бюджетов          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</si>
  <si>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</si>
  <si>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</si>
  <si>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</si>
  <si>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</si>
  <si>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</si>
  <si>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</si>
  <si>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</si>
  <si>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</si>
  <si>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</si>
  <si>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</si>
  <si>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</si>
  <si>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</si>
  <si>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</si>
  <si>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</si>
  <si>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ДЕФИЦИТОВ БЮДЖЕТОВ</t>
  </si>
  <si>
    <t>Сумма                            (тыс. руб.)</t>
  </si>
  <si>
    <t>Сумма                      (тыс. руб.)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</si>
  <si>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</si>
  <si>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</si>
  <si>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851</t>
  </si>
  <si>
    <t>Уплата налога на имущество организаций и земельного налога</t>
  </si>
  <si>
    <t>291</t>
  </si>
  <si>
    <t>Налоги, пошлины и сборы</t>
  </si>
  <si>
    <t>292</t>
  </si>
  <si>
    <t>296</t>
  </si>
  <si>
    <t>Штрафы за нарушение законодательства о налогах и сборах, законодательства о страховых взносах</t>
  </si>
  <si>
    <t>Иные расходы</t>
  </si>
  <si>
    <t>Расходы на уплату налога на имущество сельских поселений</t>
  </si>
  <si>
    <t>91400</t>
  </si>
  <si>
    <t>91390</t>
  </si>
  <si>
    <t>Мероприятия по профилактике правонарушений</t>
  </si>
  <si>
    <t xml:space="preserve">                                                                                                               Приложение 1</t>
  </si>
  <si>
    <t>к Решению  Совета депутатов</t>
  </si>
  <si>
    <t xml:space="preserve">                 муниципального образования</t>
  </si>
  <si>
    <t xml:space="preserve">                                                                                  Ждановскитй сельсовет                                                                 </t>
  </si>
  <si>
    <t>Наименование групп, подгрупп, статей и подстатей классификации доходов бюджетов Оренбургской области</t>
  </si>
  <si>
    <t>000 101 02000 01 0000 110</t>
  </si>
  <si>
    <t>Налог на доходы физических лиц</t>
  </si>
  <si>
    <t>182 101 02020 01 0000 110</t>
  </si>
  <si>
    <t>182 101 02030 01 0000 110</t>
  </si>
  <si>
    <t>000 103 02000 01 0000 110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</si>
  <si>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</si>
  <si>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</si>
  <si>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</si>
  <si>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</si>
  <si>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</si>
  <si>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000 105 00000 00 0000 000</t>
  </si>
  <si>
    <t>Единый сельскохозяйственный налог</t>
  </si>
  <si>
    <t>000 106 00000 00 0000 000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</si>
  <si>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</si>
  <si>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</si>
  <si>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</si>
  <si>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</si>
  <si>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</si>
  <si>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</si>
  <si>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</si>
  <si>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</si>
  <si>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000 111 00000 00 0000 000</t>
  </si>
  <si>
    <t>000 111 05000 00 0000 120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</si>
  <si>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</si>
  <si>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</si>
  <si>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</si>
  <si>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</si>
  <si>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000 114 00000 00 0000 000</t>
  </si>
  <si>
    <t>Доходы от продажи материальных и нематериальных активов</t>
  </si>
  <si>
    <t>016 114 06025 10 0000 430</t>
  </si>
  <si>
    <t>000 117 05000 00 0000 180</t>
  </si>
  <si>
    <t>Прочие неналоговые доходы</t>
  </si>
  <si>
    <t>Прочие неналоговые доходы бюджетов сельских поселений</t>
  </si>
  <si>
    <t>ИТОГО СОБСТВЕННЫХ ДОХОДОВ</t>
  </si>
  <si>
    <t>000 200 00000 00 0000 000</t>
  </si>
  <si>
    <t>000 202 00000 00 0000 000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</si>
  <si>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</si>
  <si>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</si>
  <si>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</si>
  <si>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</si>
  <si>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</si>
  <si>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</si>
  <si>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</si>
  <si>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          ВСЕГО ДОХОДОВ:</t>
  </si>
  <si>
    <t xml:space="preserve">        Дефицит бюджета</t>
  </si>
  <si>
    <t xml:space="preserve">182 101 02010 01 1000 110 </t>
  </si>
  <si>
    <t>182 105 03010 01 1000 110</t>
  </si>
  <si>
    <t>182 106 06033 10 1000 110</t>
  </si>
  <si>
    <t>182 106 06043 10 1000 110</t>
  </si>
  <si>
    <t>НАЛОГОВЫЕ И НЕНАЛОГОВЫЕ ДОХОДЫ</t>
  </si>
  <si>
    <t>НАЛОГИ НА ПРИБЫЛЬ, ДОХОДЫ</t>
  </si>
  <si>
    <t>000 1 01 02010 01 0000 110</t>
  </si>
  <si>
    <t>Налог на доходы физических лиц с доходов, источни-ком которых является налоговый агент, за исключени-ем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</si>
  <si>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000 1 00 00000 00 0000 000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</si>
  <si>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</si>
  <si>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</si>
  <si>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</si>
  <si>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</si>
  <si>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</si>
  <si>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000 103 00000 00 0000 000</t>
  </si>
  <si>
    <t>000 105 03000 01 0000 110</t>
  </si>
  <si>
    <t>000 105 03010 01 0000 110</t>
  </si>
  <si>
    <t>НАЛОГИ НА СОВОКУПНЫЙ ДОХОД</t>
  </si>
  <si>
    <t>НАЛОГИ НА ИМУЩЕСТВО</t>
  </si>
  <si>
    <t xml:space="preserve">ГОСУДАРСТВЕННАЯ ПОШЛИНА    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</si>
  <si>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</si>
  <si>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</si>
  <si>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000 106 01000 00 0000 110</t>
  </si>
  <si>
    <t>Налог на имущество физических лиц</t>
  </si>
  <si>
    <t>Ведомственная  структура  расходов бюджета муниципального образования</t>
  </si>
  <si>
    <t>тыс.руб.</t>
  </si>
  <si>
    <t>Приложение № 4</t>
  </si>
  <si>
    <t xml:space="preserve">                                                                                                                                                                    Приложение № 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</si>
  <si>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</si>
  <si>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на выполнение полномочий поселений по  организации библиотечного обслуживания населения, комплектование и обеспечение сохранности библиотечных фондов библиотек поселения </t>
  </si>
  <si>
    <t>Мероприятия по обустройству, ремонту и содержанию приборов и оборудования для уличного освещения</t>
  </si>
  <si>
    <t>91330</t>
  </si>
  <si>
    <t>000 202 10000 00 0000 150</t>
  </si>
  <si>
    <r>
      <rPr>
        <b/>
        <sz val="9"/>
        <color theme="1"/>
        <rFont val="Times New Roman"/>
        <family val="1"/>
        <charset val="204"/>
      </rPr>
      <t>000</t>
    </r>
    <r>
      <rPr>
        <sz val="9"/>
        <color theme="1"/>
        <rFont val="Times New Roman"/>
        <family val="1"/>
        <charset val="204"/>
      </rPr>
      <t xml:space="preserve"> 202 15001 00 0000 150</t>
    </r>
  </si>
  <si>
    <t>000 202 30000 00 0000 150</t>
  </si>
  <si>
    <t xml:space="preserve"> 000 2 02 35118 00 0000 150</t>
  </si>
  <si>
    <t>000 2 02 40000 00 0000 150</t>
  </si>
  <si>
    <t>Иные бюджетные ассигнования</t>
  </si>
  <si>
    <t>800</t>
  </si>
  <si>
    <t>810</t>
  </si>
  <si>
    <t>Безвозмездные перечисления организациям</t>
  </si>
  <si>
    <t>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</si>
  <si>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>Оплата работ, услуг</t>
  </si>
  <si>
    <t>Прочие работы, услуги</t>
  </si>
  <si>
    <t>182 105 03010 01 2100 110</t>
  </si>
  <si>
    <t>Единый сельскохозяйственный налог (пени по соответствующему платежу)</t>
  </si>
  <si>
    <t>000 202 20 000 00 0000150</t>
  </si>
  <si>
    <t>Субсидии бюджетам бюджетной системы Российской Федерации (межбюджетные субсидии)</t>
  </si>
  <si>
    <t>182 106 0633 10 2100 110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</si>
  <si>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</si>
  <si>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Другие общегосударственные вопросы</t>
  </si>
  <si>
    <t>13</t>
  </si>
  <si>
    <t>0113</t>
  </si>
  <si>
    <t>245</t>
  </si>
  <si>
    <t>Разработка проектов содержания автомобильных дорог, организации дорожного движения и схем дислокации дорожных знаков и разметки</t>
  </si>
  <si>
    <t>91160</t>
  </si>
  <si>
    <t xml:space="preserve">  Разработка проектов содержания автомобильных дорог, организации дорожного движения и схем дислокации дорожных знаков и разметки</t>
  </si>
  <si>
    <t>Дотации бюджетам сельских поселений на выравнивание бюджетной обеспеченности из бюджета субъекта Российской Федерации</t>
  </si>
  <si>
    <t>91150</t>
  </si>
  <si>
    <t>Обеспечение проведения выборов и референдумов</t>
  </si>
  <si>
    <t>Проведение выборов  в представительные органы местного самоуправления  поселений  Александровского района</t>
  </si>
  <si>
    <t>0107</t>
  </si>
  <si>
    <t>100 103 02231 01 0000 110</t>
  </si>
  <si>
    <t>100 103 02241 01 0000 110</t>
  </si>
  <si>
    <t>100 103 02251 01 0000 110</t>
  </si>
  <si>
    <t>100 103 02261 01 0000 110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</si>
  <si>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</si>
  <si>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</si>
  <si>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</si>
  <si>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</si>
  <si>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выплаты текущего характера организациям</t>
  </si>
  <si>
    <t>297</t>
  </si>
  <si>
    <t>000 113 00000 00 0000 000</t>
  </si>
  <si>
    <t>Прочие доходы от компенсации затрат бюджетов поселений</t>
  </si>
  <si>
    <t>880</t>
  </si>
  <si>
    <t>Специальные расходы</t>
  </si>
  <si>
    <t>ДОХОДЫ ОТ ОКАЗАНИЯ ПЛАТНЫХ УСЛУГ (РАБОТ) И КОМПЕНСАЦИИ ЗАТРАТ ГОСУДАРСТВА</t>
  </si>
  <si>
    <t>Сумма, тыс.руб. на 2023 г.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</si>
  <si>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</si>
  <si>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</si>
  <si>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</si>
  <si>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</si>
  <si>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</si>
  <si>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</si>
  <si>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</si>
  <si>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</si>
  <si>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Мероприятия по подготовке межевых и технических планов</t>
  </si>
  <si>
    <t>91260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</si>
  <si>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</si>
  <si>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227</t>
  </si>
  <si>
    <t>Страхование</t>
  </si>
  <si>
    <t>Дотации бюджетам сельских поселений на выравнивание бюджетной обеспеченностииз бюджетов муниципальных районов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</si>
  <si>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</si>
  <si>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S1510</t>
  </si>
  <si>
    <t>Сумма, тыс.руб. на 2024 г.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</si>
  <si>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</si>
  <si>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</si>
  <si>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Сумма, тыс.руб. на 2025 г.</t>
  </si>
  <si>
    <t>2025 год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</si>
  <si>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</si>
  <si>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
 территорий</t>
  </si>
  <si>
    <t>Комплексы процессных мероприятий</t>
  </si>
  <si>
    <t>4</t>
  </si>
  <si>
    <t>Комплекс процессных мероприятий "Руководство и управление в сфере установленных функций органов местного самоуправления"</t>
  </si>
  <si>
    <t>Комплекс процессных мероприятий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</si>
  <si>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Комплекс процессных мероприятий  "Проведение выборов  в представительные органы местного самоуправления  поселений  Александровского района"</t>
  </si>
  <si>
    <t>Комплекс процессных мероприятий  «Создание и использование средств резервного фонда»</t>
  </si>
  <si>
    <t>Комплекс процессных мероприятий  "Осуществление первичного воинского учета на территориях, где отсутствуют военные комиссариаты"</t>
  </si>
  <si>
    <t xml:space="preserve">Комплекс процессных мероприятий 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</si>
  <si>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Комплекс процессных мероприятий  "Развитие дорожного хозяйства"</t>
  </si>
  <si>
    <t>Комплекс процессных мероприятий  "Мероприятия, связанные с землепользованием, землеустройством и градорегулированием"</t>
  </si>
  <si>
    <t>Комплекс процессных мероприятий  "Развитие жилищно-коммунального хозяйства"</t>
  </si>
  <si>
    <t>Комплекс процессных мероприятий  "Благоустройство территории поселения"</t>
  </si>
  <si>
    <t>Обеспечение комплексного развития сельских территорий</t>
  </si>
  <si>
    <t>L5760</t>
  </si>
  <si>
    <t xml:space="preserve">Межбюджетные трансферты на  выполнение полномочий поселений по осуществлению мер по противодействию коррупции в границах поселения в части рассмотрения вопросов, связанных с соблюдением требований к служебному поведению и (или) требований об урегулировании конфликта интересов в отношении муниципальных служащих </t>
  </si>
  <si>
    <t>Межбюджетные трансферты на выполнение полномочий поселений по осуществлению  муниципального земельного контроля в границах поселений</t>
  </si>
  <si>
    <t>60170</t>
  </si>
  <si>
    <t>Прочие субсидии</t>
  </si>
  <si>
    <t>Прочие субсидии бюджетам сельских поселений</t>
  </si>
  <si>
    <t>Инициативные платежи</t>
  </si>
  <si>
    <t>Инициативные платежи, зачисляемые в бюджеты сельских поселений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</si>
  <si>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</si>
  <si>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5</t>
  </si>
  <si>
    <t>П5</t>
  </si>
  <si>
    <t>Мероприятия в рамках приоритетных проектов Оренбургской области</t>
  </si>
  <si>
    <t>Реализация инициативных проектов ("Благоустройство общественной территории")</t>
  </si>
  <si>
    <t>Мероприятия по завершению реализации инициативных проектов ("Благоустройство общественной территории")</t>
  </si>
  <si>
    <t>01 4 08 60170</t>
  </si>
  <si>
    <t>01 5 П5 00000</t>
  </si>
  <si>
    <t>01 4 01 00000</t>
  </si>
  <si>
    <t>01 4 01 10010</t>
  </si>
  <si>
    <t>01 4 01 10020</t>
  </si>
  <si>
    <t>01 4 01 90840</t>
  </si>
  <si>
    <t>01 4 01 91400</t>
  </si>
  <si>
    <t>01 4 02 00000</t>
  </si>
  <si>
    <t>01 4 02 51180</t>
  </si>
  <si>
    <t>01 4 03 00000</t>
  </si>
  <si>
    <t>01 4 03 90710</t>
  </si>
  <si>
    <t>01 4 03 90850</t>
  </si>
  <si>
    <t>01 4 03 90860</t>
  </si>
  <si>
    <t>01 4 03 90880</t>
  </si>
  <si>
    <t>01 4 03 91390</t>
  </si>
  <si>
    <t>01 4 04 00000</t>
  </si>
  <si>
    <t>01 4 04 90730</t>
  </si>
  <si>
    <t>01 4 04 90830</t>
  </si>
  <si>
    <t>01 4 04 91160</t>
  </si>
  <si>
    <t>01 4 04 91280</t>
  </si>
  <si>
    <t>01 4 04 91330</t>
  </si>
  <si>
    <t>01 4 05 00000</t>
  </si>
  <si>
    <t>01 4 05 91190</t>
  </si>
  <si>
    <t>01 4 05 91260</t>
  </si>
  <si>
    <t>01 4 05 S1510</t>
  </si>
  <si>
    <t>01 4 06 00000</t>
  </si>
  <si>
    <t>01 4 06 90770</t>
  </si>
  <si>
    <t>01 4 06 90930</t>
  </si>
  <si>
    <t>01 4 07 00000</t>
  </si>
  <si>
    <t>01 4 07 90780</t>
  </si>
  <si>
    <t>01 4 07 90820</t>
  </si>
  <si>
    <t>01 4 07 90870</t>
  </si>
  <si>
    <t>01 4 07 91310</t>
  </si>
  <si>
    <t>01 4 07 L5760</t>
  </si>
  <si>
    <t>01 4 08 00000</t>
  </si>
  <si>
    <t>01 4 08 60010</t>
  </si>
  <si>
    <t>01 4 08 60020</t>
  </si>
  <si>
    <t>01 4 08 60030</t>
  </si>
  <si>
    <t>01 4 08 60040</t>
  </si>
  <si>
    <t>01 4 08  60070</t>
  </si>
  <si>
    <t>01 4 08 60080</t>
  </si>
  <si>
    <t>01 4 08 60090</t>
  </si>
  <si>
    <t>01 4 08  60100</t>
  </si>
  <si>
    <t>01 4 08 60140</t>
  </si>
  <si>
    <t>01 4 08 60150</t>
  </si>
  <si>
    <t>01 4 08 60160</t>
  </si>
  <si>
    <t>01 4 13 00000</t>
  </si>
  <si>
    <t>01 4 13 00040</t>
  </si>
  <si>
    <t>Мероприятия по противодействию экстремизму и профилактика терроризма</t>
  </si>
  <si>
    <t>Прочая закупка товаров, работ и услуг для обеспечения государственных (муниципальных нужд)</t>
  </si>
  <si>
    <t>Комплекс процессных мероприятий "Развитие дорожного хозяйства"</t>
  </si>
  <si>
    <t xml:space="preserve">Мероприятия по оценке рыночной стоимости земельных участков </t>
  </si>
  <si>
    <t>Комплекс процессных мероприятий "Благоустройство территории поселения"</t>
  </si>
  <si>
    <t>Межбюджетные трансферты на выполнение полномочий поселений по осуществлению выплаты пенсии за выслугу лет муниципальным служащим</t>
  </si>
  <si>
    <t>0000000000</t>
  </si>
  <si>
    <t>0100000000</t>
  </si>
  <si>
    <t>0140000000</t>
  </si>
  <si>
    <t>0140100000</t>
  </si>
  <si>
    <t>0140110010</t>
  </si>
  <si>
    <t>0140110020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</si>
  <si>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</si>
  <si>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</si>
  <si>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0140190840</t>
  </si>
  <si>
    <t>0140191400</t>
  </si>
  <si>
    <t>0140800000</t>
  </si>
  <si>
    <t>0140860010</t>
  </si>
  <si>
    <t>0140860140</t>
  </si>
  <si>
    <t>0140860150</t>
  </si>
  <si>
    <t>0140860160</t>
  </si>
  <si>
    <t>0140860170</t>
  </si>
  <si>
    <t>0140860090</t>
  </si>
  <si>
    <t>0141100000</t>
  </si>
  <si>
    <t>0141191150</t>
  </si>
  <si>
    <t>0141300000</t>
  </si>
  <si>
    <t>0141300040</t>
  </si>
  <si>
    <t>0140200000</t>
  </si>
  <si>
    <t>0140251180</t>
  </si>
  <si>
    <t>0140300000</t>
  </si>
  <si>
    <t>0140390710</t>
  </si>
  <si>
    <t>0140390880</t>
  </si>
  <si>
    <t>0140390850</t>
  </si>
  <si>
    <t>0140390860</t>
  </si>
  <si>
    <t>0140391390</t>
  </si>
  <si>
    <t>0140400000</t>
  </si>
  <si>
    <t>0140490730</t>
  </si>
  <si>
    <t>0140490830</t>
  </si>
  <si>
    <t>0140491160</t>
  </si>
  <si>
    <t>0140491280</t>
  </si>
  <si>
    <t>0140491330</t>
  </si>
  <si>
    <t>0140500000</t>
  </si>
  <si>
    <t>0140591190</t>
  </si>
  <si>
    <t>0140591260</t>
  </si>
  <si>
    <t>0140860020</t>
  </si>
  <si>
    <t>0140600000</t>
  </si>
  <si>
    <t>0140690770</t>
  </si>
  <si>
    <t>0140690930</t>
  </si>
  <si>
    <t>0140700000</t>
  </si>
  <si>
    <t>0140790780</t>
  </si>
  <si>
    <t>0140790820</t>
  </si>
  <si>
    <t>0140790870</t>
  </si>
  <si>
    <t>0140791310</t>
  </si>
  <si>
    <t>01407L5760</t>
  </si>
  <si>
    <t>0150000000</t>
  </si>
  <si>
    <t>015П500000</t>
  </si>
  <si>
    <t>015П5S1403</t>
  </si>
  <si>
    <t>015П5И1403</t>
  </si>
  <si>
    <t>0140860080</t>
  </si>
  <si>
    <t>0140860100</t>
  </si>
  <si>
    <t>0140860070</t>
  </si>
  <si>
    <t>Георгиевский сельсовет</t>
  </si>
  <si>
    <t xml:space="preserve">   Поступление доходов в бюджет муниципального образования Георгиевский сельсовет по кодам видов доходов, подвидов доходов на 2023 год и на плановый период 2024 и 2025 годов </t>
  </si>
  <si>
    <t>014 108 04020 01 1000 110</t>
  </si>
  <si>
    <t>014 111 05025 10 0000 120</t>
  </si>
  <si>
    <t>014 111 05035 10 0000 120</t>
  </si>
  <si>
    <t>014 111 05325 10 0000  120</t>
  </si>
  <si>
    <t>014 113 02995 10 0000 130</t>
  </si>
  <si>
    <t>014 117 05050 10 0000 180</t>
  </si>
  <si>
    <t>014 117 15000 00 0000 150</t>
  </si>
  <si>
    <t>014 117 15030 10 0000 150</t>
  </si>
  <si>
    <t>014 202 15001 10 0000 150</t>
  </si>
  <si>
    <t>014 202 16001 10 0000 150</t>
  </si>
  <si>
    <t xml:space="preserve"> 014 2 02 25576 00 0000 150</t>
  </si>
  <si>
    <t>014 2 02 25576 10 0000 150</t>
  </si>
  <si>
    <t>014 2 02 29999 00 0000 150</t>
  </si>
  <si>
    <t>014 2 02 29999 10 0000 150</t>
  </si>
  <si>
    <t>014 2 02 35118 10 0000 150</t>
  </si>
  <si>
    <t>014 2 02 49999 10 0000 150</t>
  </si>
  <si>
    <t xml:space="preserve">                                                                                                                                                 муниципального образования Георгиевский сельсовет</t>
  </si>
  <si>
    <t>Распределение расходов бюджета муниципального образования Георгиевский сельсовет по разделам и подразделам функциональной классификации на 2023-2025 г.</t>
  </si>
  <si>
    <t xml:space="preserve">                                                                                                                                                           Георгиевский сельсовет</t>
  </si>
  <si>
    <t xml:space="preserve">Георгиевский сельсовет на 2023 год и на плановый период 2024-2025 годов </t>
  </si>
  <si>
    <t>Администрация Георгиевского сельсовета</t>
  </si>
  <si>
    <t xml:space="preserve">Муниципальная программа "Развитие территории муниципального образования Георгиевский сельсовет" </t>
  </si>
  <si>
    <t>Муниципальная программа "Развитие территории муниципального образования Георгиевский сельсовет"</t>
  </si>
  <si>
    <t xml:space="preserve">Муниципальная программа "Развитие территории муниципального образования Георгивский сельсовет" </t>
  </si>
  <si>
    <t>014</t>
  </si>
  <si>
    <t>0140</t>
  </si>
  <si>
    <t>90920</t>
  </si>
  <si>
    <t xml:space="preserve">Подготовка документов для внесения сведений о границах муниципального образования и населенных пунктов в государственный кадастр недвижимости по сельскому поселению </t>
  </si>
  <si>
    <t>S1401</t>
  </si>
  <si>
    <t>И1401</t>
  </si>
  <si>
    <t>Реализация инициативных проектов ("Благоустройство мест захоронения")</t>
  </si>
  <si>
    <t>Мероприятия по завершению реализации инициативных проектов ("Благоустройство мест захоронения")</t>
  </si>
  <si>
    <t>Создание условий для организации досуга и обеспечение жителей поселения услугами организации культуры</t>
  </si>
  <si>
    <t>Комплекс процессных мероприятий "Создание условий для организации досуга и обеспечение жителей поселения услугами организации культуры "</t>
  </si>
  <si>
    <t>90940</t>
  </si>
  <si>
    <t>Расходы на выплаты персоналу в целях обеспечения выполнения функций государственными (муниципальными ) органами, казенными учреждениями, органами управления государственными внебюджетными фондами</t>
  </si>
  <si>
    <t>Закупка товаров , работ,услуг для обеспечения государственных (муниципальных) нужд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</si>
  <si>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</si>
  <si>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91410</t>
  </si>
  <si>
    <t>Подготовка документов для внесения сведений о границах муниципального образования и населенных пунктов в государственный кадастр недвижимости по сельскому поселению</t>
  </si>
  <si>
    <t>0140590920</t>
  </si>
  <si>
    <t>014090000</t>
  </si>
  <si>
    <t>0140990940</t>
  </si>
  <si>
    <t>0140991410</t>
  </si>
  <si>
    <t>014991410</t>
  </si>
  <si>
    <t>01 4 05 90920</t>
  </si>
  <si>
    <t>01 4 09 00000</t>
  </si>
  <si>
    <t>01 4 09 90940</t>
  </si>
  <si>
    <t>01 4 09 91410</t>
  </si>
  <si>
    <t>01 5 П5 S1401</t>
  </si>
  <si>
    <t>01 5 П5 И1401</t>
  </si>
  <si>
    <t xml:space="preserve">Источники внутреннего финансирования дефицита  бюджета муниципального образования Георгиевский сельсовет  на 2023 год и плановый период 2024-2025 гг. </t>
  </si>
  <si>
    <t xml:space="preserve">Муниципальная программа "Развитие территории муниципального образования георгиевский сельсовет" </t>
  </si>
  <si>
    <t xml:space="preserve">Распределение бюджетных ассигнований  бюджета муниципального образования Георгивский сельсовет  по разделам, подразделам,целевым статьям (муниципальным программам МО Георгиевский сельсовет и непрограммным направлениям деятельности),   группам и подгруппам видов расходов классификации расходов на 2023 год и на плановый период  2024-2025 годов </t>
  </si>
  <si>
    <t xml:space="preserve">                                                                    от 24.03.2023  года № 79</t>
  </si>
  <si>
    <t xml:space="preserve">Приложение №7 </t>
  </si>
  <si>
    <t xml:space="preserve">Распределение бюджетных ассигнований  бюджета муниципального образования Георгиевский сельсовет  по целевым статьям (муниципальным программам  МО Георгиевский сельсовет и непрограммным направлениям деятельности), разделам, подразделам, группам и подгруппам видов расходов подгруппам видов расходов классификации расходов на 2023 год и на плановый период 2024-2025 годов </t>
  </si>
  <si>
    <t xml:space="preserve">                                                                                                от 30.06.2023 года № 93</t>
  </si>
  <si>
    <t xml:space="preserve">                                                                                                от 30.06.2023  года № 93</t>
  </si>
  <si>
    <t>Георгиевский сельсовет  от 30.06.2023  года № 93</t>
  </si>
  <si>
    <t xml:space="preserve">                                  от 30.06.2023 года № 93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</si>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</sst>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0"/>
    <numFmt numFmtId="166" formatCode="#,##0.0000"/>
  </numFmts>
  <fonts count="5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color rgb="FF22272F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i/>
      <sz val="8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22272F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1" fillId="0" borderId="0"/>
    <xf numFmtId="0" fontId="42" fillId="0" borderId="0"/>
  </cellStyleXfs>
  <cellXfs count="814">
    <xf numFmtId="0" fontId="0" fillId="0" borderId="0" xfId="0"/>
    <xf numFmtId="0" fontId="1" fillId="2" borderId="0" xfId="0" applyFont="1" applyFill="1"/>
    <xf numFmtId="0" fontId="1" fillId="0" borderId="0" xfId="0" applyFont="1"/>
    <xf numFmtId="0" fontId="22" fillId="0" borderId="0" xfId="0" applyFont="1"/>
    <xf numFmtId="49" fontId="23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2" fillId="2" borderId="0" xfId="0" applyFont="1" applyFill="1"/>
    <xf numFmtId="49" fontId="23" fillId="2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2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distributed"/>
    </xf>
    <xf numFmtId="0" fontId="4" fillId="2" borderId="1" xfId="0" applyFont="1" applyFill="1" applyBorder="1" applyAlignment="1">
      <alignment horizontal="left" wrapText="1"/>
    </xf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distributed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distributed"/>
    </xf>
    <xf numFmtId="0" fontId="8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distributed"/>
    </xf>
    <xf numFmtId="49" fontId="1" fillId="2" borderId="0" xfId="0" applyNumberFormat="1" applyFont="1" applyFill="1" applyAlignment="1">
      <alignment horizontal="center" vertical="distributed"/>
    </xf>
    <xf numFmtId="49" fontId="3" fillId="3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21" fillId="3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9" fillId="0" borderId="0" xfId="0" applyFont="1" applyBorder="1"/>
    <xf numFmtId="0" fontId="29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justify" vertical="top" shrinkToFit="1"/>
    </xf>
    <xf numFmtId="164" fontId="1" fillId="0" borderId="1" xfId="0" applyNumberFormat="1" applyFont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3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" fillId="2" borderId="0" xfId="0" applyNumberFormat="1" applyFont="1" applyFill="1"/>
    <xf numFmtId="0" fontId="4" fillId="2" borderId="1" xfId="0" applyFont="1" applyFill="1" applyBorder="1" applyAlignment="1">
      <alignment vertical="distributed"/>
    </xf>
    <xf numFmtId="49" fontId="4" fillId="0" borderId="9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6" fillId="2" borderId="12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justify" vertical="top" wrapText="1"/>
    </xf>
    <xf numFmtId="0" fontId="28" fillId="2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distributed"/>
    </xf>
    <xf numFmtId="0" fontId="7" fillId="4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4" fillId="0" borderId="15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 applyFill="1"/>
    <xf numFmtId="49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/>
    </xf>
    <xf numFmtId="0" fontId="10" fillId="2" borderId="33" xfId="0" applyFont="1" applyFill="1" applyBorder="1" applyAlignment="1">
      <alignment horizontal="left" wrapText="1"/>
    </xf>
    <xf numFmtId="0" fontId="33" fillId="0" borderId="0" xfId="0" applyFont="1" applyFill="1"/>
    <xf numFmtId="164" fontId="4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3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165" fontId="1" fillId="0" borderId="0" xfId="0" applyNumberFormat="1" applyFont="1" applyFill="1"/>
    <xf numFmtId="166" fontId="1" fillId="0" borderId="0" xfId="0" applyNumberFormat="1" applyFont="1" applyFill="1"/>
    <xf numFmtId="49" fontId="4" fillId="0" borderId="1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1" fillId="2" borderId="0" xfId="0" applyFont="1" applyFill="1"/>
    <xf numFmtId="0" fontId="22" fillId="2" borderId="0" xfId="0" applyFont="1" applyFill="1"/>
    <xf numFmtId="49" fontId="3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165" fontId="4" fillId="0" borderId="8" xfId="0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32" xfId="0" applyNumberFormat="1" applyFont="1" applyFill="1" applyBorder="1" applyAlignment="1">
      <alignment horizontal="left" wrapText="1"/>
    </xf>
    <xf numFmtId="165" fontId="4" fillId="0" borderId="3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left" wrapText="1"/>
    </xf>
    <xf numFmtId="165" fontId="6" fillId="0" borderId="32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165" fontId="2" fillId="0" borderId="8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 wrapText="1"/>
    </xf>
    <xf numFmtId="165" fontId="6" fillId="0" borderId="8" xfId="0" applyNumberFormat="1" applyFont="1" applyFill="1" applyBorder="1" applyAlignment="1">
      <alignment horizontal="left" wrapText="1"/>
    </xf>
    <xf numFmtId="165" fontId="4" fillId="0" borderId="2" xfId="0" applyNumberFormat="1" applyFont="1" applyFill="1" applyBorder="1" applyAlignment="1">
      <alignment horizontal="left"/>
    </xf>
    <xf numFmtId="165" fontId="4" fillId="0" borderId="32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1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5" fillId="0" borderId="1" xfId="0" applyFont="1" applyFill="1" applyBorder="1" applyAlignment="1">
      <alignment vertical="top"/>
    </xf>
    <xf numFmtId="49" fontId="33" fillId="0" borderId="1" xfId="0" applyNumberFormat="1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3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/>
    <xf numFmtId="0" fontId="38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left" wrapText="1"/>
    </xf>
    <xf numFmtId="165" fontId="9" fillId="0" borderId="8" xfId="0" applyNumberFormat="1" applyFont="1" applyFill="1" applyBorder="1" applyAlignment="1">
      <alignment horizontal="left" wrapText="1"/>
    </xf>
    <xf numFmtId="49" fontId="21" fillId="0" borderId="5" xfId="0" applyNumberFormat="1" applyFont="1" applyFill="1" applyBorder="1" applyAlignment="1">
      <alignment horizontal="left" wrapText="1"/>
    </xf>
    <xf numFmtId="49" fontId="21" fillId="0" borderId="1" xfId="0" applyNumberFormat="1" applyFont="1" applyFill="1" applyBorder="1" applyAlignment="1">
      <alignment horizontal="left" wrapText="1"/>
    </xf>
    <xf numFmtId="49" fontId="21" fillId="0" borderId="8" xfId="0" applyNumberFormat="1" applyFont="1" applyFill="1" applyBorder="1" applyAlignment="1">
      <alignment horizontal="left" wrapText="1"/>
    </xf>
    <xf numFmtId="49" fontId="21" fillId="0" borderId="2" xfId="0" applyNumberFormat="1" applyFont="1" applyFill="1" applyBorder="1" applyAlignment="1">
      <alignment horizontal="left" wrapText="1"/>
    </xf>
    <xf numFmtId="49" fontId="21" fillId="0" borderId="12" xfId="0" applyNumberFormat="1" applyFont="1" applyFill="1" applyBorder="1" applyAlignment="1">
      <alignment horizontal="left" wrapText="1"/>
    </xf>
    <xf numFmtId="165" fontId="21" fillId="0" borderId="2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left" wrapText="1"/>
    </xf>
    <xf numFmtId="165" fontId="21" fillId="0" borderId="8" xfId="0" applyNumberFormat="1" applyFont="1" applyFill="1" applyBorder="1" applyAlignment="1">
      <alignment horizontal="left" wrapText="1"/>
    </xf>
    <xf numFmtId="165" fontId="9" fillId="0" borderId="32" xfId="0" applyNumberFormat="1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wrapText="1"/>
    </xf>
    <xf numFmtId="49" fontId="23" fillId="0" borderId="8" xfId="0" applyNumberFormat="1" applyFont="1" applyFill="1" applyBorder="1" applyAlignment="1">
      <alignment horizontal="left" wrapText="1"/>
    </xf>
    <xf numFmtId="49" fontId="23" fillId="0" borderId="2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left"/>
    </xf>
    <xf numFmtId="165" fontId="21" fillId="0" borderId="8" xfId="0" applyNumberFormat="1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/>
    </xf>
    <xf numFmtId="49" fontId="21" fillId="0" borderId="8" xfId="0" applyNumberFormat="1" applyFont="1" applyFill="1" applyBorder="1" applyAlignment="1">
      <alignment horizontal="left"/>
    </xf>
    <xf numFmtId="49" fontId="21" fillId="0" borderId="2" xfId="0" applyNumberFormat="1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9" fillId="0" borderId="36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1" fillId="0" borderId="0" xfId="0" applyFont="1" applyAlignment="1">
      <alignment horizontal="center" vertical="center"/>
    </xf>
    <xf numFmtId="165" fontId="2" fillId="0" borderId="0" xfId="0" applyNumberFormat="1" applyFont="1" applyFill="1"/>
    <xf numFmtId="0" fontId="1" fillId="2" borderId="0" xfId="0" applyFont="1" applyFill="1" applyAlignment="1">
      <alignment horizontal="right"/>
    </xf>
    <xf numFmtId="49" fontId="9" fillId="7" borderId="5" xfId="0" applyNumberFormat="1" applyFont="1" applyFill="1" applyBorder="1" applyAlignment="1">
      <alignment horizontal="left" wrapText="1"/>
    </xf>
    <xf numFmtId="49" fontId="9" fillId="7" borderId="1" xfId="0" applyNumberFormat="1" applyFont="1" applyFill="1" applyBorder="1" applyAlignment="1">
      <alignment horizontal="left" wrapText="1"/>
    </xf>
    <xf numFmtId="49" fontId="9" fillId="7" borderId="8" xfId="0" applyNumberFormat="1" applyFont="1" applyFill="1" applyBorder="1" applyAlignment="1">
      <alignment horizontal="left" wrapText="1"/>
    </xf>
    <xf numFmtId="49" fontId="9" fillId="7" borderId="2" xfId="0" applyNumberFormat="1" applyFont="1" applyFill="1" applyBorder="1" applyAlignment="1">
      <alignment horizontal="left" wrapText="1"/>
    </xf>
    <xf numFmtId="49" fontId="9" fillId="7" borderId="12" xfId="0" applyNumberFormat="1" applyFont="1" applyFill="1" applyBorder="1" applyAlignment="1">
      <alignment horizontal="left"/>
    </xf>
    <xf numFmtId="49" fontId="9" fillId="8" borderId="5" xfId="0" applyNumberFormat="1" applyFont="1" applyFill="1" applyBorder="1" applyAlignment="1">
      <alignment horizontal="left" wrapText="1"/>
    </xf>
    <xf numFmtId="49" fontId="9" fillId="8" borderId="1" xfId="0" applyNumberFormat="1" applyFont="1" applyFill="1" applyBorder="1" applyAlignment="1">
      <alignment horizontal="left" wrapText="1"/>
    </xf>
    <xf numFmtId="49" fontId="9" fillId="8" borderId="8" xfId="0" applyNumberFormat="1" applyFont="1" applyFill="1" applyBorder="1" applyAlignment="1">
      <alignment horizontal="left" wrapText="1"/>
    </xf>
    <xf numFmtId="49" fontId="9" fillId="8" borderId="2" xfId="0" applyNumberFormat="1" applyFont="1" applyFill="1" applyBorder="1" applyAlignment="1">
      <alignment horizontal="left" wrapText="1"/>
    </xf>
    <xf numFmtId="49" fontId="3" fillId="8" borderId="2" xfId="0" applyNumberFormat="1" applyFont="1" applyFill="1" applyBorder="1" applyAlignment="1">
      <alignment horizontal="left" wrapText="1"/>
    </xf>
    <xf numFmtId="49" fontId="9" fillId="8" borderId="12" xfId="0" applyNumberFormat="1" applyFont="1" applyFill="1" applyBorder="1" applyAlignment="1">
      <alignment horizontal="left"/>
    </xf>
    <xf numFmtId="165" fontId="9" fillId="8" borderId="2" xfId="0" applyNumberFormat="1" applyFont="1" applyFill="1" applyBorder="1" applyAlignment="1">
      <alignment horizontal="left" wrapText="1"/>
    </xf>
    <xf numFmtId="165" fontId="9" fillId="8" borderId="1" xfId="0" applyNumberFormat="1" applyFont="1" applyFill="1" applyBorder="1" applyAlignment="1">
      <alignment horizontal="left" wrapText="1"/>
    </xf>
    <xf numFmtId="165" fontId="9" fillId="8" borderId="8" xfId="0" applyNumberFormat="1" applyFont="1" applyFill="1" applyBorder="1" applyAlignment="1">
      <alignment horizontal="left" wrapText="1"/>
    </xf>
    <xf numFmtId="165" fontId="6" fillId="2" borderId="2" xfId="0" applyNumberFormat="1" applyFont="1" applyFill="1" applyBorder="1" applyAlignment="1">
      <alignment horizontal="left" wrapText="1"/>
    </xf>
    <xf numFmtId="165" fontId="9" fillId="2" borderId="2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/>
    </xf>
    <xf numFmtId="165" fontId="9" fillId="8" borderId="32" xfId="0" applyNumberFormat="1" applyFont="1" applyFill="1" applyBorder="1" applyAlignment="1">
      <alignment horizontal="left" wrapText="1"/>
    </xf>
    <xf numFmtId="49" fontId="4" fillId="8" borderId="5" xfId="0" applyNumberFormat="1" applyFont="1" applyFill="1" applyBorder="1" applyAlignment="1">
      <alignment horizontal="left" wrapText="1"/>
    </xf>
    <xf numFmtId="49" fontId="4" fillId="8" borderId="1" xfId="0" applyNumberFormat="1" applyFont="1" applyFill="1" applyBorder="1" applyAlignment="1">
      <alignment horizontal="left" wrapText="1"/>
    </xf>
    <xf numFmtId="49" fontId="4" fillId="8" borderId="8" xfId="0" applyNumberFormat="1" applyFont="1" applyFill="1" applyBorder="1" applyAlignment="1">
      <alignment horizontal="left" wrapText="1"/>
    </xf>
    <xf numFmtId="49" fontId="3" fillId="8" borderId="1" xfId="0" applyNumberFormat="1" applyFont="1" applyFill="1" applyBorder="1" applyAlignment="1">
      <alignment horizontal="left" wrapText="1"/>
    </xf>
    <xf numFmtId="49" fontId="3" fillId="8" borderId="8" xfId="0" applyNumberFormat="1" applyFont="1" applyFill="1" applyBorder="1" applyAlignment="1">
      <alignment horizontal="left" wrapText="1"/>
    </xf>
    <xf numFmtId="49" fontId="3" fillId="8" borderId="12" xfId="0" applyNumberFormat="1" applyFont="1" applyFill="1" applyBorder="1" applyAlignment="1">
      <alignment horizontal="left"/>
    </xf>
    <xf numFmtId="49" fontId="6" fillId="8" borderId="5" xfId="0" applyNumberFormat="1" applyFont="1" applyFill="1" applyBorder="1" applyAlignment="1">
      <alignment horizontal="left" wrapText="1"/>
    </xf>
    <xf numFmtId="49" fontId="6" fillId="8" borderId="1" xfId="0" applyNumberFormat="1" applyFont="1" applyFill="1" applyBorder="1" applyAlignment="1">
      <alignment horizontal="left" wrapText="1"/>
    </xf>
    <xf numFmtId="49" fontId="6" fillId="8" borderId="8" xfId="0" applyNumberFormat="1" applyFont="1" applyFill="1" applyBorder="1" applyAlignment="1">
      <alignment horizontal="left" wrapText="1"/>
    </xf>
    <xf numFmtId="49" fontId="6" fillId="8" borderId="2" xfId="0" applyNumberFormat="1" applyFont="1" applyFill="1" applyBorder="1" applyAlignment="1">
      <alignment horizontal="left" wrapText="1"/>
    </xf>
    <xf numFmtId="0" fontId="6" fillId="8" borderId="8" xfId="0" applyFont="1" applyFill="1" applyBorder="1" applyAlignment="1">
      <alignment horizontal="left" wrapText="1"/>
    </xf>
    <xf numFmtId="49" fontId="6" fillId="8" borderId="12" xfId="0" applyNumberFormat="1" applyFont="1" applyFill="1" applyBorder="1" applyAlignment="1">
      <alignment horizontal="left"/>
    </xf>
    <xf numFmtId="165" fontId="6" fillId="8" borderId="2" xfId="0" applyNumberFormat="1" applyFont="1" applyFill="1" applyBorder="1" applyAlignment="1">
      <alignment horizontal="left" wrapText="1"/>
    </xf>
    <xf numFmtId="165" fontId="6" fillId="8" borderId="1" xfId="0" applyNumberFormat="1" applyFont="1" applyFill="1" applyBorder="1" applyAlignment="1">
      <alignment horizontal="left" wrapText="1"/>
    </xf>
    <xf numFmtId="165" fontId="6" fillId="8" borderId="8" xfId="0" applyNumberFormat="1" applyFont="1" applyFill="1" applyBorder="1" applyAlignment="1">
      <alignment horizontal="left" wrapText="1"/>
    </xf>
    <xf numFmtId="0" fontId="4" fillId="8" borderId="8" xfId="0" applyFont="1" applyFill="1" applyBorder="1" applyAlignment="1">
      <alignment horizontal="left" wrapText="1"/>
    </xf>
    <xf numFmtId="49" fontId="6" fillId="8" borderId="1" xfId="0" applyNumberFormat="1" applyFont="1" applyFill="1" applyBorder="1" applyAlignment="1">
      <alignment horizontal="left"/>
    </xf>
    <xf numFmtId="49" fontId="6" fillId="8" borderId="8" xfId="0" applyNumberFormat="1" applyFont="1" applyFill="1" applyBorder="1" applyAlignment="1">
      <alignment horizontal="left"/>
    </xf>
    <xf numFmtId="49" fontId="6" fillId="8" borderId="2" xfId="0" applyNumberFormat="1" applyFont="1" applyFill="1" applyBorder="1" applyAlignment="1">
      <alignment horizontal="left"/>
    </xf>
    <xf numFmtId="49" fontId="6" fillId="8" borderId="12" xfId="0" applyNumberFormat="1" applyFont="1" applyFill="1" applyBorder="1" applyAlignment="1">
      <alignment horizontal="left" wrapText="1"/>
    </xf>
    <xf numFmtId="165" fontId="6" fillId="8" borderId="1" xfId="0" applyNumberFormat="1" applyFont="1" applyFill="1" applyBorder="1" applyAlignment="1">
      <alignment horizontal="left"/>
    </xf>
    <xf numFmtId="165" fontId="6" fillId="8" borderId="8" xfId="0" applyNumberFormat="1" applyFont="1" applyFill="1" applyBorder="1" applyAlignment="1">
      <alignment horizontal="left"/>
    </xf>
    <xf numFmtId="49" fontId="9" fillId="8" borderId="12" xfId="0" applyNumberFormat="1" applyFont="1" applyFill="1" applyBorder="1" applyAlignment="1">
      <alignment horizontal="left" wrapText="1"/>
    </xf>
    <xf numFmtId="165" fontId="9" fillId="8" borderId="1" xfId="0" applyNumberFormat="1" applyFont="1" applyFill="1" applyBorder="1" applyAlignment="1">
      <alignment horizontal="left"/>
    </xf>
    <xf numFmtId="165" fontId="9" fillId="8" borderId="8" xfId="0" applyNumberFormat="1" applyFont="1" applyFill="1" applyBorder="1" applyAlignment="1">
      <alignment horizontal="left"/>
    </xf>
    <xf numFmtId="49" fontId="9" fillId="8" borderId="1" xfId="0" applyNumberFormat="1" applyFont="1" applyFill="1" applyBorder="1" applyAlignment="1">
      <alignment horizontal="left"/>
    </xf>
    <xf numFmtId="49" fontId="9" fillId="8" borderId="8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left" wrapText="1"/>
    </xf>
    <xf numFmtId="0" fontId="13" fillId="2" borderId="33" xfId="0" applyFont="1" applyFill="1" applyBorder="1" applyAlignment="1">
      <alignment horizontal="left" wrapText="1"/>
    </xf>
    <xf numFmtId="0" fontId="44" fillId="2" borderId="12" xfId="0" applyFont="1" applyFill="1" applyBorder="1"/>
    <xf numFmtId="0" fontId="38" fillId="2" borderId="12" xfId="0" applyFont="1" applyFill="1" applyBorder="1" applyAlignment="1">
      <alignment wrapText="1"/>
    </xf>
    <xf numFmtId="0" fontId="18" fillId="2" borderId="0" xfId="0" applyFont="1" applyFill="1"/>
    <xf numFmtId="165" fontId="6" fillId="8" borderId="32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 wrapText="1"/>
    </xf>
    <xf numFmtId="165" fontId="3" fillId="2" borderId="2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left" wrapText="1"/>
    </xf>
    <xf numFmtId="165" fontId="4" fillId="0" borderId="5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left" wrapText="1"/>
    </xf>
    <xf numFmtId="165" fontId="6" fillId="8" borderId="5" xfId="0" applyNumberFormat="1" applyFont="1" applyFill="1" applyBorder="1" applyAlignment="1">
      <alignment horizontal="left" wrapText="1"/>
    </xf>
    <xf numFmtId="165" fontId="6" fillId="0" borderId="5" xfId="0" applyNumberFormat="1" applyFont="1" applyFill="1" applyBorder="1" applyAlignment="1">
      <alignment horizontal="left" wrapText="1"/>
    </xf>
    <xf numFmtId="165" fontId="6" fillId="2" borderId="5" xfId="0" applyNumberFormat="1" applyFont="1" applyFill="1" applyBorder="1" applyAlignment="1">
      <alignment horizontal="left" wrapText="1"/>
    </xf>
    <xf numFmtId="165" fontId="6" fillId="2" borderId="32" xfId="0" applyNumberFormat="1" applyFont="1" applyFill="1" applyBorder="1" applyAlignment="1">
      <alignment horizontal="left" wrapText="1"/>
    </xf>
    <xf numFmtId="165" fontId="2" fillId="0" borderId="5" xfId="0" applyNumberFormat="1" applyFont="1" applyFill="1" applyBorder="1" applyAlignment="1">
      <alignment horizontal="left" wrapText="1"/>
    </xf>
    <xf numFmtId="165" fontId="9" fillId="0" borderId="5" xfId="0" applyNumberFormat="1" applyFont="1" applyFill="1" applyBorder="1" applyAlignment="1">
      <alignment horizontal="left" wrapText="1"/>
    </xf>
    <xf numFmtId="165" fontId="21" fillId="0" borderId="5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left"/>
    </xf>
    <xf numFmtId="165" fontId="9" fillId="8" borderId="5" xfId="0" applyNumberFormat="1" applyFont="1" applyFill="1" applyBorder="1" applyAlignment="1">
      <alignment horizontal="left" wrapText="1"/>
    </xf>
    <xf numFmtId="165" fontId="9" fillId="2" borderId="5" xfId="0" applyNumberFormat="1" applyFont="1" applyFill="1" applyBorder="1" applyAlignment="1">
      <alignment horizontal="left" wrapText="1"/>
    </xf>
    <xf numFmtId="165" fontId="9" fillId="2" borderId="32" xfId="0" applyNumberFormat="1" applyFont="1" applyFill="1" applyBorder="1" applyAlignment="1">
      <alignment horizontal="left" wrapText="1"/>
    </xf>
    <xf numFmtId="165" fontId="21" fillId="0" borderId="32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  <xf numFmtId="165" fontId="4" fillId="2" borderId="32" xfId="0" applyNumberFormat="1" applyFont="1" applyFill="1" applyBorder="1" applyAlignment="1">
      <alignment horizontal="left" wrapText="1"/>
    </xf>
    <xf numFmtId="165" fontId="3" fillId="2" borderId="5" xfId="0" applyNumberFormat="1" applyFont="1" applyFill="1" applyBorder="1" applyAlignment="1">
      <alignment horizontal="left" wrapText="1"/>
    </xf>
    <xf numFmtId="165" fontId="3" fillId="2" borderId="32" xfId="0" applyNumberFormat="1" applyFont="1" applyFill="1" applyBorder="1" applyAlignment="1">
      <alignment horizontal="left" wrapText="1"/>
    </xf>
    <xf numFmtId="165" fontId="21" fillId="0" borderId="5" xfId="0" applyNumberFormat="1" applyFont="1" applyFill="1" applyBorder="1" applyAlignment="1">
      <alignment horizontal="left"/>
    </xf>
    <xf numFmtId="165" fontId="6" fillId="8" borderId="5" xfId="0" applyNumberFormat="1" applyFont="1" applyFill="1" applyBorder="1" applyAlignment="1">
      <alignment horizontal="left"/>
    </xf>
    <xf numFmtId="165" fontId="9" fillId="8" borderId="5" xfId="0" applyNumberFormat="1" applyFont="1" applyFill="1" applyBorder="1" applyAlignment="1">
      <alignment horizontal="left"/>
    </xf>
    <xf numFmtId="165" fontId="4" fillId="0" borderId="9" xfId="0" applyNumberFormat="1" applyFont="1" applyFill="1" applyBorder="1" applyAlignment="1">
      <alignment horizontal="left" wrapText="1"/>
    </xf>
    <xf numFmtId="0" fontId="56" fillId="4" borderId="1" xfId="0" applyFont="1" applyFill="1" applyBorder="1" applyAlignment="1">
      <alignment horizontal="justify" vertical="top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0" fontId="5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49" fontId="3" fillId="7" borderId="5" xfId="0" applyNumberFormat="1" applyFont="1" applyFill="1" applyBorder="1" applyAlignment="1">
      <alignment horizontal="left" wrapText="1"/>
    </xf>
    <xf numFmtId="49" fontId="3" fillId="7" borderId="1" xfId="0" applyNumberFormat="1" applyFont="1" applyFill="1" applyBorder="1" applyAlignment="1">
      <alignment horizontal="left" wrapText="1"/>
    </xf>
    <xf numFmtId="49" fontId="3" fillId="7" borderId="8" xfId="0" applyNumberFormat="1" applyFont="1" applyFill="1" applyBorder="1" applyAlignment="1">
      <alignment horizontal="left" wrapText="1"/>
    </xf>
    <xf numFmtId="49" fontId="3" fillId="7" borderId="2" xfId="0" applyNumberFormat="1" applyFont="1" applyFill="1" applyBorder="1" applyAlignment="1">
      <alignment horizontal="left" wrapText="1"/>
    </xf>
    <xf numFmtId="49" fontId="3" fillId="7" borderId="12" xfId="0" applyNumberFormat="1" applyFont="1" applyFill="1" applyBorder="1" applyAlignment="1">
      <alignment horizontal="left" wrapText="1"/>
    </xf>
    <xf numFmtId="165" fontId="3" fillId="7" borderId="5" xfId="0" applyNumberFormat="1" applyFont="1" applyFill="1" applyBorder="1" applyAlignment="1">
      <alignment horizontal="left" wrapText="1"/>
    </xf>
    <xf numFmtId="165" fontId="3" fillId="7" borderId="2" xfId="0" applyNumberFormat="1" applyFont="1" applyFill="1" applyBorder="1" applyAlignment="1">
      <alignment horizontal="left" wrapText="1"/>
    </xf>
    <xf numFmtId="165" fontId="3" fillId="7" borderId="32" xfId="0" applyNumberFormat="1" applyFont="1" applyFill="1" applyBorder="1" applyAlignment="1">
      <alignment horizontal="left" wrapText="1"/>
    </xf>
    <xf numFmtId="49" fontId="4" fillId="7" borderId="5" xfId="0" applyNumberFormat="1" applyFont="1" applyFill="1" applyBorder="1" applyAlignment="1">
      <alignment horizontal="left" wrapText="1"/>
    </xf>
    <xf numFmtId="49" fontId="4" fillId="7" borderId="1" xfId="0" applyNumberFormat="1" applyFont="1" applyFill="1" applyBorder="1" applyAlignment="1">
      <alignment horizontal="left" wrapText="1"/>
    </xf>
    <xf numFmtId="49" fontId="4" fillId="7" borderId="8" xfId="0" applyNumberFormat="1" applyFont="1" applyFill="1" applyBorder="1" applyAlignment="1">
      <alignment horizontal="left" wrapText="1"/>
    </xf>
    <xf numFmtId="49" fontId="4" fillId="7" borderId="2" xfId="0" applyNumberFormat="1" applyFont="1" applyFill="1" applyBorder="1" applyAlignment="1">
      <alignment horizontal="left" wrapText="1"/>
    </xf>
    <xf numFmtId="49" fontId="4" fillId="7" borderId="12" xfId="0" applyNumberFormat="1" applyFont="1" applyFill="1" applyBorder="1" applyAlignment="1">
      <alignment horizontal="left" wrapText="1"/>
    </xf>
    <xf numFmtId="165" fontId="4" fillId="7" borderId="5" xfId="0" applyNumberFormat="1" applyFont="1" applyFill="1" applyBorder="1" applyAlignment="1">
      <alignment horizontal="left" wrapText="1"/>
    </xf>
    <xf numFmtId="165" fontId="4" fillId="7" borderId="1" xfId="0" applyNumberFormat="1" applyFont="1" applyFill="1" applyBorder="1" applyAlignment="1">
      <alignment horizontal="left" wrapText="1"/>
    </xf>
    <xf numFmtId="165" fontId="4" fillId="7" borderId="8" xfId="0" applyNumberFormat="1" applyFont="1" applyFill="1" applyBorder="1" applyAlignment="1">
      <alignment horizontal="left" wrapText="1"/>
    </xf>
    <xf numFmtId="165" fontId="3" fillId="7" borderId="1" xfId="0" applyNumberFormat="1" applyFont="1" applyFill="1" applyBorder="1" applyAlignment="1">
      <alignment horizontal="left" wrapText="1"/>
    </xf>
    <xf numFmtId="165" fontId="3" fillId="7" borderId="8" xfId="0" applyNumberFormat="1" applyFont="1" applyFill="1" applyBorder="1" applyAlignment="1">
      <alignment horizontal="left" wrapText="1"/>
    </xf>
    <xf numFmtId="165" fontId="4" fillId="7" borderId="2" xfId="0" applyNumberFormat="1" applyFont="1" applyFill="1" applyBorder="1" applyAlignment="1">
      <alignment horizontal="left" wrapText="1"/>
    </xf>
    <xf numFmtId="165" fontId="4" fillId="7" borderId="32" xfId="0" applyNumberFormat="1" applyFont="1" applyFill="1" applyBorder="1" applyAlignment="1">
      <alignment horizontal="left" wrapText="1"/>
    </xf>
    <xf numFmtId="49" fontId="4" fillId="7" borderId="12" xfId="0" applyNumberFormat="1" applyFont="1" applyFill="1" applyBorder="1" applyAlignment="1">
      <alignment horizontal="left"/>
    </xf>
    <xf numFmtId="49" fontId="6" fillId="7" borderId="5" xfId="0" applyNumberFormat="1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  <xf numFmtId="49" fontId="9" fillId="7" borderId="12" xfId="0" applyNumberFormat="1" applyFont="1" applyFill="1" applyBorder="1" applyAlignment="1">
      <alignment horizontal="left" wrapText="1"/>
    </xf>
    <xf numFmtId="49" fontId="6" fillId="7" borderId="12" xfId="0" applyNumberFormat="1" applyFont="1" applyFill="1" applyBorder="1" applyAlignment="1">
      <alignment horizontal="left" wrapText="1"/>
    </xf>
    <xf numFmtId="165" fontId="6" fillId="7" borderId="5" xfId="0" applyNumberFormat="1" applyFont="1" applyFill="1" applyBorder="1" applyAlignment="1">
      <alignment horizontal="left" wrapText="1"/>
    </xf>
    <xf numFmtId="165" fontId="6" fillId="7" borderId="2" xfId="0" applyNumberFormat="1" applyFont="1" applyFill="1" applyBorder="1" applyAlignment="1">
      <alignment horizontal="left" wrapText="1"/>
    </xf>
    <xf numFmtId="165" fontId="6" fillId="7" borderId="32" xfId="0" applyNumberFormat="1" applyFont="1" applyFill="1" applyBorder="1" applyAlignment="1">
      <alignment horizontal="left" wrapText="1"/>
    </xf>
    <xf numFmtId="165" fontId="6" fillId="7" borderId="1" xfId="0" applyNumberFormat="1" applyFont="1" applyFill="1" applyBorder="1" applyAlignment="1">
      <alignment horizontal="left" wrapText="1"/>
    </xf>
    <xf numFmtId="165" fontId="6" fillId="7" borderId="8" xfId="0" applyNumberFormat="1" applyFont="1" applyFill="1" applyBorder="1" applyAlignment="1">
      <alignment horizontal="left" wrapText="1"/>
    </xf>
    <xf numFmtId="49" fontId="3" fillId="7" borderId="8" xfId="0" applyNumberFormat="1" applyFont="1" applyFill="1" applyBorder="1" applyAlignment="1">
      <alignment horizontal="left"/>
    </xf>
    <xf numFmtId="49" fontId="4" fillId="7" borderId="8" xfId="0" applyNumberFormat="1" applyFont="1" applyFill="1" applyBorder="1" applyAlignment="1">
      <alignment horizontal="left"/>
    </xf>
    <xf numFmtId="165" fontId="4" fillId="7" borderId="5" xfId="0" applyNumberFormat="1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left"/>
    </xf>
    <xf numFmtId="165" fontId="4" fillId="7" borderId="8" xfId="0" applyNumberFormat="1" applyFont="1" applyFill="1" applyBorder="1" applyAlignment="1">
      <alignment horizontal="left"/>
    </xf>
    <xf numFmtId="49" fontId="3" fillId="7" borderId="12" xfId="0" applyNumberFormat="1" applyFont="1" applyFill="1" applyBorder="1" applyAlignment="1">
      <alignment horizontal="left"/>
    </xf>
    <xf numFmtId="165" fontId="9" fillId="7" borderId="5" xfId="0" applyNumberFormat="1" applyFont="1" applyFill="1" applyBorder="1" applyAlignment="1">
      <alignment horizontal="left" wrapText="1"/>
    </xf>
    <xf numFmtId="165" fontId="9" fillId="7" borderId="2" xfId="0" applyNumberFormat="1" applyFont="1" applyFill="1" applyBorder="1" applyAlignment="1">
      <alignment horizontal="left" wrapText="1"/>
    </xf>
    <xf numFmtId="165" fontId="9" fillId="7" borderId="32" xfId="0" applyNumberFormat="1" applyFont="1" applyFill="1" applyBorder="1" applyAlignment="1">
      <alignment horizontal="left" wrapText="1"/>
    </xf>
    <xf numFmtId="49" fontId="6" fillId="7" borderId="12" xfId="0" applyNumberFormat="1" applyFont="1" applyFill="1" applyBorder="1" applyAlignment="1">
      <alignment horizontal="left"/>
    </xf>
    <xf numFmtId="0" fontId="4" fillId="7" borderId="8" xfId="0" applyFont="1" applyFill="1" applyBorder="1" applyAlignment="1">
      <alignment horizontal="left" wrapText="1"/>
    </xf>
    <xf numFmtId="49" fontId="4" fillId="7" borderId="1" xfId="0" applyNumberFormat="1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165" fontId="3" fillId="7" borderId="5" xfId="0" applyNumberFormat="1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left"/>
    </xf>
    <xf numFmtId="165" fontId="3" fillId="7" borderId="8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/>
    </xf>
    <xf numFmtId="165" fontId="6" fillId="0" borderId="12" xfId="0" applyNumberFormat="1" applyFont="1" applyFill="1" applyBorder="1" applyAlignment="1">
      <alignment horizontal="left" wrapText="1"/>
    </xf>
    <xf numFmtId="165" fontId="6" fillId="7" borderId="12" xfId="0" applyNumberFormat="1" applyFont="1" applyFill="1" applyBorder="1" applyAlignment="1">
      <alignment horizontal="left" wrapText="1"/>
    </xf>
    <xf numFmtId="165" fontId="6" fillId="2" borderId="12" xfId="0" applyNumberFormat="1" applyFont="1" applyFill="1" applyBorder="1" applyAlignment="1">
      <alignment horizontal="left" wrapText="1"/>
    </xf>
    <xf numFmtId="165" fontId="4" fillId="7" borderId="12" xfId="0" applyNumberFormat="1" applyFont="1" applyFill="1" applyBorder="1" applyAlignment="1">
      <alignment horizontal="left" wrapText="1"/>
    </xf>
    <xf numFmtId="165" fontId="4" fillId="0" borderId="12" xfId="0" applyNumberFormat="1" applyFont="1" applyFill="1" applyBorder="1" applyAlignment="1">
      <alignment horizontal="left" wrapText="1"/>
    </xf>
    <xf numFmtId="165" fontId="9" fillId="7" borderId="12" xfId="0" applyNumberFormat="1" applyFont="1" applyFill="1" applyBorder="1" applyAlignment="1">
      <alignment horizontal="left" wrapText="1"/>
    </xf>
    <xf numFmtId="165" fontId="9" fillId="2" borderId="12" xfId="0" applyNumberFormat="1" applyFont="1" applyFill="1" applyBorder="1" applyAlignment="1">
      <alignment horizontal="left" wrapText="1"/>
    </xf>
    <xf numFmtId="0" fontId="21" fillId="2" borderId="17" xfId="0" applyFont="1" applyFill="1" applyBorder="1" applyAlignment="1">
      <alignment horizontal="left" wrapText="1"/>
    </xf>
    <xf numFmtId="0" fontId="46" fillId="2" borderId="12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wrapText="1"/>
    </xf>
    <xf numFmtId="0" fontId="54" fillId="2" borderId="12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wrapText="1"/>
    </xf>
    <xf numFmtId="0" fontId="14" fillId="7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wrapText="1"/>
    </xf>
    <xf numFmtId="0" fontId="39" fillId="2" borderId="12" xfId="0" applyFont="1" applyFill="1" applyBorder="1" applyAlignment="1">
      <alignment horizontal="left" wrapText="1"/>
    </xf>
    <xf numFmtId="0" fontId="10" fillId="7" borderId="12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52" fillId="2" borderId="12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wrapText="1"/>
    </xf>
    <xf numFmtId="0" fontId="16" fillId="7" borderId="12" xfId="0" applyFont="1" applyFill="1" applyBorder="1" applyAlignment="1">
      <alignment wrapText="1"/>
    </xf>
    <xf numFmtId="0" fontId="11" fillId="7" borderId="12" xfId="0" applyFont="1" applyFill="1" applyBorder="1" applyAlignment="1">
      <alignment horizontal="left" wrapText="1"/>
    </xf>
    <xf numFmtId="0" fontId="45" fillId="2" borderId="37" xfId="0" applyFont="1" applyFill="1" applyBorder="1"/>
    <xf numFmtId="0" fontId="10" fillId="2" borderId="12" xfId="0" applyFont="1" applyFill="1" applyBorder="1" applyAlignment="1">
      <alignment vertical="distributed"/>
    </xf>
    <xf numFmtId="0" fontId="39" fillId="7" borderId="12" xfId="0" applyFont="1" applyFill="1" applyBorder="1" applyAlignment="1">
      <alignment horizontal="left" wrapText="1"/>
    </xf>
    <xf numFmtId="0" fontId="38" fillId="2" borderId="37" xfId="0" applyFont="1" applyFill="1" applyBorder="1"/>
    <xf numFmtId="0" fontId="52" fillId="2" borderId="12" xfId="0" applyFont="1" applyFill="1" applyBorder="1" applyAlignment="1">
      <alignment horizontal="left" wrapText="1"/>
    </xf>
    <xf numFmtId="0" fontId="32" fillId="7" borderId="12" xfId="0" applyFont="1" applyFill="1" applyBorder="1" applyAlignment="1">
      <alignment wrapText="1"/>
    </xf>
    <xf numFmtId="0" fontId="47" fillId="2" borderId="1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49" fillId="2" borderId="37" xfId="0" applyFont="1" applyFill="1" applyBorder="1"/>
    <xf numFmtId="0" fontId="19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21" fillId="2" borderId="12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36" fillId="2" borderId="12" xfId="0" applyFont="1" applyFill="1" applyBorder="1" applyAlignment="1">
      <alignment horizontal="left" wrapText="1"/>
    </xf>
    <xf numFmtId="0" fontId="15" fillId="7" borderId="12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left" vertical="top" wrapText="1"/>
    </xf>
    <xf numFmtId="0" fontId="15" fillId="7" borderId="12" xfId="0" applyFont="1" applyFill="1" applyBorder="1" applyAlignment="1">
      <alignment horizontal="left" vertical="top" wrapText="1"/>
    </xf>
    <xf numFmtId="0" fontId="53" fillId="2" borderId="12" xfId="0" applyFont="1" applyFill="1" applyBorder="1" applyAlignment="1">
      <alignment horizontal="left" wrapText="1"/>
    </xf>
    <xf numFmtId="0" fontId="55" fillId="2" borderId="37" xfId="0" applyFont="1" applyFill="1" applyBorder="1" applyAlignment="1">
      <alignment wrapText="1"/>
    </xf>
    <xf numFmtId="0" fontId="12" fillId="7" borderId="12" xfId="0" applyFont="1" applyFill="1" applyBorder="1" applyAlignment="1">
      <alignment horizontal="left" vertical="top" wrapText="1"/>
    </xf>
    <xf numFmtId="0" fontId="32" fillId="7" borderId="37" xfId="0" applyFont="1" applyFill="1" applyBorder="1" applyAlignment="1">
      <alignment wrapText="1"/>
    </xf>
    <xf numFmtId="0" fontId="18" fillId="2" borderId="12" xfId="0" applyFont="1" applyFill="1" applyBorder="1" applyAlignment="1">
      <alignment vertical="top" wrapText="1"/>
    </xf>
    <xf numFmtId="0" fontId="48" fillId="2" borderId="12" xfId="0" applyFont="1" applyFill="1" applyBorder="1" applyAlignment="1">
      <alignment horizontal="left" wrapText="1"/>
    </xf>
    <xf numFmtId="0" fontId="40" fillId="2" borderId="12" xfId="0" applyFont="1" applyFill="1" applyBorder="1" applyAlignment="1">
      <alignment horizontal="left" wrapText="1"/>
    </xf>
    <xf numFmtId="0" fontId="52" fillId="2" borderId="12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wrapText="1"/>
    </xf>
    <xf numFmtId="0" fontId="50" fillId="2" borderId="12" xfId="0" applyFont="1" applyFill="1" applyBorder="1" applyAlignment="1">
      <alignment horizontal="left" wrapText="1"/>
    </xf>
    <xf numFmtId="0" fontId="17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wrapText="1"/>
    </xf>
    <xf numFmtId="3" fontId="37" fillId="0" borderId="1" xfId="0" applyNumberFormat="1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horizontal="justify" vertical="top" wrapText="1"/>
    </xf>
    <xf numFmtId="0" fontId="34" fillId="0" borderId="1" xfId="0" applyFont="1" applyFill="1" applyBorder="1" applyAlignment="1">
      <alignment horizontal="justify" vertical="top" wrapText="1"/>
    </xf>
    <xf numFmtId="49" fontId="3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justify" vertical="center" wrapText="1"/>
    </xf>
    <xf numFmtId="0" fontId="35" fillId="0" borderId="0" xfId="0" applyFont="1" applyFill="1" applyAlignment="1">
      <alignment vertical="center"/>
    </xf>
    <xf numFmtId="0" fontId="52" fillId="0" borderId="12" xfId="0" applyFont="1" applyFill="1" applyBorder="1" applyAlignment="1">
      <alignment horizontal="left" wrapText="1"/>
    </xf>
    <xf numFmtId="0" fontId="11" fillId="9" borderId="12" xfId="0" applyFont="1" applyFill="1" applyBorder="1" applyAlignment="1">
      <alignment horizontal="left" wrapText="1"/>
    </xf>
    <xf numFmtId="49" fontId="4" fillId="9" borderId="5" xfId="0" applyNumberFormat="1" applyFont="1" applyFill="1" applyBorder="1" applyAlignment="1">
      <alignment horizontal="left" wrapText="1"/>
    </xf>
    <xf numFmtId="49" fontId="4" fillId="9" borderId="1" xfId="0" applyNumberFormat="1" applyFont="1" applyFill="1" applyBorder="1" applyAlignment="1">
      <alignment horizontal="left" wrapText="1"/>
    </xf>
    <xf numFmtId="49" fontId="4" fillId="9" borderId="8" xfId="0" applyNumberFormat="1" applyFont="1" applyFill="1" applyBorder="1" applyAlignment="1">
      <alignment horizontal="left" wrapText="1"/>
    </xf>
    <xf numFmtId="49" fontId="4" fillId="9" borderId="2" xfId="0" applyNumberFormat="1" applyFont="1" applyFill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165" fontId="4" fillId="9" borderId="5" xfId="0" applyNumberFormat="1" applyFont="1" applyFill="1" applyBorder="1" applyAlignment="1">
      <alignment horizontal="left" wrapText="1"/>
    </xf>
    <xf numFmtId="49" fontId="6" fillId="9" borderId="1" xfId="0" applyNumberFormat="1" applyFont="1" applyFill="1" applyBorder="1" applyAlignment="1">
      <alignment horizontal="left" wrapText="1"/>
    </xf>
    <xf numFmtId="0" fontId="11" fillId="10" borderId="12" xfId="0" applyFont="1" applyFill="1" applyBorder="1" applyAlignment="1">
      <alignment horizontal="left" wrapText="1"/>
    </xf>
    <xf numFmtId="49" fontId="4" fillId="10" borderId="5" xfId="0" applyNumberFormat="1" applyFont="1" applyFill="1" applyBorder="1" applyAlignment="1">
      <alignment horizontal="left" wrapText="1"/>
    </xf>
    <xf numFmtId="49" fontId="4" fillId="10" borderId="1" xfId="0" applyNumberFormat="1" applyFont="1" applyFill="1" applyBorder="1" applyAlignment="1">
      <alignment horizontal="left" wrapText="1"/>
    </xf>
    <xf numFmtId="49" fontId="4" fillId="10" borderId="8" xfId="0" applyNumberFormat="1" applyFont="1" applyFill="1" applyBorder="1" applyAlignment="1">
      <alignment horizontal="left" wrapText="1"/>
    </xf>
    <xf numFmtId="49" fontId="4" fillId="10" borderId="2" xfId="0" applyNumberFormat="1" applyFont="1" applyFill="1" applyBorder="1" applyAlignment="1">
      <alignment horizontal="left" wrapText="1"/>
    </xf>
    <xf numFmtId="49" fontId="6" fillId="10" borderId="1" xfId="0" applyNumberFormat="1" applyFont="1" applyFill="1" applyBorder="1" applyAlignment="1">
      <alignment horizontal="left" wrapText="1"/>
    </xf>
    <xf numFmtId="49" fontId="4" fillId="10" borderId="12" xfId="0" applyNumberFormat="1" applyFont="1" applyFill="1" applyBorder="1" applyAlignment="1">
      <alignment horizontal="left" wrapText="1"/>
    </xf>
    <xf numFmtId="165" fontId="4" fillId="10" borderId="5" xfId="0" applyNumberFormat="1" applyFont="1" applyFill="1" applyBorder="1" applyAlignment="1">
      <alignment horizontal="left" wrapText="1"/>
    </xf>
    <xf numFmtId="165" fontId="4" fillId="10" borderId="2" xfId="0" applyNumberFormat="1" applyFont="1" applyFill="1" applyBorder="1" applyAlignment="1">
      <alignment horizontal="left" wrapText="1"/>
    </xf>
    <xf numFmtId="165" fontId="4" fillId="10" borderId="32" xfId="0" applyNumberFormat="1" applyFont="1" applyFill="1" applyBorder="1" applyAlignment="1">
      <alignment horizontal="left" wrapText="1"/>
    </xf>
    <xf numFmtId="165" fontId="4" fillId="10" borderId="1" xfId="0" applyNumberFormat="1" applyFont="1" applyFill="1" applyBorder="1" applyAlignment="1">
      <alignment horizontal="left" wrapText="1"/>
    </xf>
    <xf numFmtId="165" fontId="4" fillId="10" borderId="8" xfId="0" applyNumberFormat="1" applyFont="1" applyFill="1" applyBorder="1" applyAlignment="1">
      <alignment horizontal="left" wrapText="1"/>
    </xf>
    <xf numFmtId="49" fontId="3" fillId="9" borderId="1" xfId="0" applyNumberFormat="1" applyFont="1" applyFill="1" applyBorder="1" applyAlignment="1">
      <alignment horizontal="left" wrapText="1"/>
    </xf>
    <xf numFmtId="49" fontId="3" fillId="9" borderId="8" xfId="0" applyNumberFormat="1" applyFont="1" applyFill="1" applyBorder="1" applyAlignment="1">
      <alignment horizontal="left" wrapText="1"/>
    </xf>
    <xf numFmtId="49" fontId="3" fillId="9" borderId="12" xfId="0" applyNumberFormat="1" applyFont="1" applyFill="1" applyBorder="1" applyAlignment="1">
      <alignment horizontal="left" wrapText="1"/>
    </xf>
    <xf numFmtId="49" fontId="3" fillId="10" borderId="5" xfId="0" applyNumberFormat="1" applyFont="1" applyFill="1" applyBorder="1" applyAlignment="1">
      <alignment horizontal="left" wrapText="1"/>
    </xf>
    <xf numFmtId="49" fontId="3" fillId="10" borderId="1" xfId="0" applyNumberFormat="1" applyFont="1" applyFill="1" applyBorder="1" applyAlignment="1">
      <alignment horizontal="left" wrapText="1"/>
    </xf>
    <xf numFmtId="49" fontId="3" fillId="10" borderId="8" xfId="0" applyNumberFormat="1" applyFont="1" applyFill="1" applyBorder="1" applyAlignment="1">
      <alignment horizontal="left" wrapText="1"/>
    </xf>
    <xf numFmtId="49" fontId="3" fillId="10" borderId="2" xfId="0" applyNumberFormat="1" applyFont="1" applyFill="1" applyBorder="1" applyAlignment="1">
      <alignment horizontal="left" wrapText="1"/>
    </xf>
    <xf numFmtId="49" fontId="3" fillId="10" borderId="12" xfId="0" applyNumberFormat="1" applyFont="1" applyFill="1" applyBorder="1" applyAlignment="1">
      <alignment horizontal="left" wrapText="1"/>
    </xf>
    <xf numFmtId="165" fontId="6" fillId="10" borderId="5" xfId="0" applyNumberFormat="1" applyFont="1" applyFill="1" applyBorder="1" applyAlignment="1">
      <alignment horizontal="left" wrapText="1"/>
    </xf>
    <xf numFmtId="165" fontId="6" fillId="10" borderId="2" xfId="0" applyNumberFormat="1" applyFont="1" applyFill="1" applyBorder="1" applyAlignment="1">
      <alignment horizontal="left" wrapText="1"/>
    </xf>
    <xf numFmtId="165" fontId="6" fillId="10" borderId="32" xfId="0" applyNumberFormat="1" applyFont="1" applyFill="1" applyBorder="1" applyAlignment="1">
      <alignment horizontal="left" wrapText="1"/>
    </xf>
    <xf numFmtId="49" fontId="3" fillId="9" borderId="5" xfId="0" applyNumberFormat="1" applyFont="1" applyFill="1" applyBorder="1" applyAlignment="1">
      <alignment horizontal="left" wrapText="1"/>
    </xf>
    <xf numFmtId="49" fontId="3" fillId="9" borderId="2" xfId="0" applyNumberFormat="1" applyFont="1" applyFill="1" applyBorder="1" applyAlignment="1">
      <alignment horizontal="left" wrapText="1"/>
    </xf>
    <xf numFmtId="165" fontId="6" fillId="9" borderId="5" xfId="0" applyNumberFormat="1" applyFont="1" applyFill="1" applyBorder="1" applyAlignment="1">
      <alignment horizontal="left" wrapText="1"/>
    </xf>
    <xf numFmtId="165" fontId="6" fillId="9" borderId="2" xfId="0" applyNumberFormat="1" applyFont="1" applyFill="1" applyBorder="1" applyAlignment="1">
      <alignment horizontal="left" wrapText="1"/>
    </xf>
    <xf numFmtId="165" fontId="6" fillId="9" borderId="32" xfId="0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10" borderId="12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165" fontId="3" fillId="10" borderId="5" xfId="0" applyNumberFormat="1" applyFont="1" applyFill="1" applyBorder="1" applyAlignment="1">
      <alignment horizontal="left" wrapText="1"/>
    </xf>
    <xf numFmtId="165" fontId="3" fillId="10" borderId="1" xfId="0" applyNumberFormat="1" applyFont="1" applyFill="1" applyBorder="1" applyAlignment="1">
      <alignment horizontal="left" wrapText="1"/>
    </xf>
    <xf numFmtId="165" fontId="3" fillId="10" borderId="8" xfId="0" applyNumberFormat="1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49" fontId="2" fillId="9" borderId="1" xfId="0" applyNumberFormat="1" applyFont="1" applyFill="1" applyBorder="1" applyAlignment="1">
      <alignment horizontal="left" wrapText="1"/>
    </xf>
    <xf numFmtId="49" fontId="2" fillId="9" borderId="8" xfId="0" applyNumberFormat="1" applyFont="1" applyFill="1" applyBorder="1" applyAlignment="1">
      <alignment horizontal="left" wrapText="1"/>
    </xf>
    <xf numFmtId="49" fontId="2" fillId="9" borderId="2" xfId="0" applyNumberFormat="1" applyFont="1" applyFill="1" applyBorder="1" applyAlignment="1">
      <alignment horizontal="left" wrapText="1"/>
    </xf>
    <xf numFmtId="49" fontId="2" fillId="9" borderId="12" xfId="0" applyNumberFormat="1" applyFont="1" applyFill="1" applyBorder="1" applyAlignment="1">
      <alignment horizontal="left" wrapText="1"/>
    </xf>
    <xf numFmtId="165" fontId="2" fillId="9" borderId="5" xfId="0" applyNumberFormat="1" applyFont="1" applyFill="1" applyBorder="1" applyAlignment="1">
      <alignment horizontal="left" wrapText="1"/>
    </xf>
    <xf numFmtId="49" fontId="6" fillId="10" borderId="5" xfId="0" applyNumberFormat="1" applyFont="1" applyFill="1" applyBorder="1" applyAlignment="1">
      <alignment horizontal="left" wrapText="1"/>
    </xf>
    <xf numFmtId="49" fontId="9" fillId="10" borderId="1" xfId="0" applyNumberFormat="1" applyFont="1" applyFill="1" applyBorder="1" applyAlignment="1">
      <alignment horizontal="left" wrapText="1"/>
    </xf>
    <xf numFmtId="49" fontId="9" fillId="10" borderId="8" xfId="0" applyNumberFormat="1" applyFont="1" applyFill="1" applyBorder="1" applyAlignment="1">
      <alignment horizontal="left" wrapText="1"/>
    </xf>
    <xf numFmtId="49" fontId="6" fillId="10" borderId="2" xfId="0" applyNumberFormat="1" applyFont="1" applyFill="1" applyBorder="1" applyAlignment="1">
      <alignment horizontal="left" wrapText="1"/>
    </xf>
    <xf numFmtId="49" fontId="9" fillId="10" borderId="12" xfId="0" applyNumberFormat="1" applyFont="1" applyFill="1" applyBorder="1" applyAlignment="1">
      <alignment horizontal="left" wrapText="1"/>
    </xf>
    <xf numFmtId="49" fontId="6" fillId="10" borderId="12" xfId="0" applyNumberFormat="1" applyFont="1" applyFill="1" applyBorder="1" applyAlignment="1">
      <alignment horizontal="left" wrapText="1"/>
    </xf>
    <xf numFmtId="165" fontId="6" fillId="10" borderId="1" xfId="0" applyNumberFormat="1" applyFont="1" applyFill="1" applyBorder="1" applyAlignment="1">
      <alignment horizontal="left" wrapText="1"/>
    </xf>
    <xf numFmtId="165" fontId="6" fillId="10" borderId="8" xfId="0" applyNumberFormat="1" applyFont="1" applyFill="1" applyBorder="1" applyAlignment="1">
      <alignment horizontal="left" wrapText="1"/>
    </xf>
    <xf numFmtId="0" fontId="7" fillId="10" borderId="12" xfId="0" applyFont="1" applyFill="1" applyBorder="1" applyAlignment="1">
      <alignment horizontal="left" vertical="top" wrapText="1"/>
    </xf>
    <xf numFmtId="49" fontId="4" fillId="10" borderId="8" xfId="0" applyNumberFormat="1" applyFont="1" applyFill="1" applyBorder="1" applyAlignment="1">
      <alignment horizontal="left"/>
    </xf>
    <xf numFmtId="49" fontId="3" fillId="10" borderId="8" xfId="0" applyNumberFormat="1" applyFont="1" applyFill="1" applyBorder="1" applyAlignment="1">
      <alignment horizontal="left"/>
    </xf>
    <xf numFmtId="165" fontId="3" fillId="10" borderId="2" xfId="0" applyNumberFormat="1" applyFont="1" applyFill="1" applyBorder="1" applyAlignment="1">
      <alignment horizontal="left" wrapText="1"/>
    </xf>
    <xf numFmtId="165" fontId="3" fillId="10" borderId="32" xfId="0" applyNumberFormat="1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vertical="distributed"/>
    </xf>
    <xf numFmtId="49" fontId="3" fillId="10" borderId="1" xfId="0" applyNumberFormat="1" applyFont="1" applyFill="1" applyBorder="1" applyAlignment="1">
      <alignment horizontal="left"/>
    </xf>
    <xf numFmtId="49" fontId="3" fillId="10" borderId="12" xfId="0" applyNumberFormat="1" applyFont="1" applyFill="1" applyBorder="1" applyAlignment="1">
      <alignment horizontal="left"/>
    </xf>
    <xf numFmtId="165" fontId="3" fillId="10" borderId="5" xfId="0" applyNumberFormat="1" applyFont="1" applyFill="1" applyBorder="1" applyAlignment="1">
      <alignment horizontal="left"/>
    </xf>
    <xf numFmtId="165" fontId="3" fillId="10" borderId="2" xfId="0" applyNumberFormat="1" applyFont="1" applyFill="1" applyBorder="1" applyAlignment="1">
      <alignment horizontal="left"/>
    </xf>
    <xf numFmtId="165" fontId="3" fillId="10" borderId="32" xfId="0" applyNumberFormat="1" applyFont="1" applyFill="1" applyBorder="1" applyAlignment="1">
      <alignment horizontal="left"/>
    </xf>
    <xf numFmtId="0" fontId="7" fillId="10" borderId="12" xfId="0" applyFont="1" applyFill="1" applyBorder="1" applyAlignment="1">
      <alignment horizontal="justify" wrapText="1"/>
    </xf>
    <xf numFmtId="0" fontId="7" fillId="10" borderId="12" xfId="0" applyFont="1" applyFill="1" applyBorder="1" applyAlignment="1">
      <alignment horizontal="left" wrapText="1"/>
    </xf>
    <xf numFmtId="165" fontId="4" fillId="10" borderId="5" xfId="0" applyNumberFormat="1" applyFont="1" applyFill="1" applyBorder="1" applyAlignment="1">
      <alignment horizontal="left"/>
    </xf>
    <xf numFmtId="165" fontId="4" fillId="10" borderId="2" xfId="0" applyNumberFormat="1" applyFont="1" applyFill="1" applyBorder="1" applyAlignment="1">
      <alignment horizontal="left"/>
    </xf>
    <xf numFmtId="165" fontId="4" fillId="10" borderId="32" xfId="0" applyNumberFormat="1" applyFont="1" applyFill="1" applyBorder="1" applyAlignment="1">
      <alignment horizontal="left"/>
    </xf>
    <xf numFmtId="165" fontId="3" fillId="10" borderId="1" xfId="0" applyNumberFormat="1" applyFont="1" applyFill="1" applyBorder="1" applyAlignment="1">
      <alignment horizontal="left"/>
    </xf>
    <xf numFmtId="165" fontId="3" fillId="10" borderId="8" xfId="0" applyNumberFormat="1" applyFont="1" applyFill="1" applyBorder="1" applyAlignment="1">
      <alignment horizontal="left"/>
    </xf>
    <xf numFmtId="165" fontId="4" fillId="8" borderId="5" xfId="0" applyNumberFormat="1" applyFont="1" applyFill="1" applyBorder="1" applyAlignment="1">
      <alignment horizontal="left" wrapText="1"/>
    </xf>
    <xf numFmtId="165" fontId="4" fillId="8" borderId="2" xfId="0" applyNumberFormat="1" applyFont="1" applyFill="1" applyBorder="1" applyAlignment="1">
      <alignment horizontal="left" wrapText="1"/>
    </xf>
    <xf numFmtId="165" fontId="4" fillId="8" borderId="32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19" fillId="8" borderId="12" xfId="0" applyFont="1" applyFill="1" applyBorder="1" applyAlignment="1">
      <alignment horizontal="left" wrapText="1"/>
    </xf>
    <xf numFmtId="0" fontId="52" fillId="11" borderId="12" xfId="0" applyFont="1" applyFill="1" applyBorder="1" applyAlignment="1">
      <alignment horizontal="left" wrapText="1"/>
    </xf>
    <xf numFmtId="49" fontId="6" fillId="11" borderId="5" xfId="0" applyNumberFormat="1" applyFont="1" applyFill="1" applyBorder="1" applyAlignment="1">
      <alignment horizontal="left" wrapText="1"/>
    </xf>
    <xf numFmtId="49" fontId="6" fillId="11" borderId="1" xfId="0" applyNumberFormat="1" applyFont="1" applyFill="1" applyBorder="1" applyAlignment="1">
      <alignment horizontal="left" wrapText="1"/>
    </xf>
    <xf numFmtId="49" fontId="6" fillId="11" borderId="8" xfId="0" applyNumberFormat="1" applyFont="1" applyFill="1" applyBorder="1" applyAlignment="1">
      <alignment horizontal="left" wrapText="1"/>
    </xf>
    <xf numFmtId="49" fontId="6" fillId="11" borderId="2" xfId="0" applyNumberFormat="1" applyFont="1" applyFill="1" applyBorder="1" applyAlignment="1">
      <alignment horizontal="left" wrapText="1"/>
    </xf>
    <xf numFmtId="49" fontId="3" fillId="11" borderId="8" xfId="0" applyNumberFormat="1" applyFont="1" applyFill="1" applyBorder="1" applyAlignment="1">
      <alignment horizontal="left" wrapText="1"/>
    </xf>
    <xf numFmtId="49" fontId="6" fillId="11" borderId="12" xfId="0" applyNumberFormat="1" applyFont="1" applyFill="1" applyBorder="1" applyAlignment="1">
      <alignment horizontal="left"/>
    </xf>
    <xf numFmtId="165" fontId="6" fillId="11" borderId="5" xfId="0" applyNumberFormat="1" applyFont="1" applyFill="1" applyBorder="1" applyAlignment="1">
      <alignment horizontal="left" wrapText="1"/>
    </xf>
    <xf numFmtId="0" fontId="6" fillId="11" borderId="12" xfId="0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21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1" fillId="0" borderId="5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49" fontId="21" fillId="0" borderId="8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49" fontId="23" fillId="0" borderId="8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46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wrapText="1"/>
    </xf>
    <xf numFmtId="0" fontId="52" fillId="0" borderId="12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distributed"/>
    </xf>
    <xf numFmtId="0" fontId="39" fillId="0" borderId="12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49" fillId="0" borderId="37" xfId="0" applyFont="1" applyFill="1" applyBorder="1"/>
    <xf numFmtId="0" fontId="5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distributed"/>
    </xf>
    <xf numFmtId="0" fontId="7" fillId="0" borderId="12" xfId="0" applyFont="1" applyFill="1" applyBorder="1" applyAlignment="1">
      <alignment horizontal="justify" wrapText="1"/>
    </xf>
    <xf numFmtId="0" fontId="55" fillId="0" borderId="37" xfId="0" applyFont="1" applyFill="1" applyBorder="1" applyAlignment="1">
      <alignment wrapText="1"/>
    </xf>
    <xf numFmtId="0" fontId="48" fillId="0" borderId="12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/>
    </xf>
    <xf numFmtId="49" fontId="6" fillId="0" borderId="33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wrapText="1"/>
    </xf>
    <xf numFmtId="165" fontId="4" fillId="0" borderId="44" xfId="0" applyNumberFormat="1" applyFont="1" applyFill="1" applyBorder="1" applyAlignment="1">
      <alignment horizontal="center" wrapText="1"/>
    </xf>
    <xf numFmtId="165" fontId="4" fillId="0" borderId="45" xfId="0" applyNumberFormat="1" applyFont="1" applyFill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center" wrapText="1"/>
    </xf>
    <xf numFmtId="165" fontId="4" fillId="0" borderId="32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5" fontId="6" fillId="0" borderId="5" xfId="0" applyNumberFormat="1" applyFont="1" applyFill="1" applyBorder="1" applyAlignment="1">
      <alignment horizontal="center" wrapText="1"/>
    </xf>
    <xf numFmtId="165" fontId="6" fillId="0" borderId="32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5" fontId="3" fillId="0" borderId="32" xfId="0" applyNumberFormat="1" applyFont="1" applyFill="1" applyBorder="1" applyAlignment="1">
      <alignment horizontal="center" wrapText="1"/>
    </xf>
    <xf numFmtId="165" fontId="9" fillId="0" borderId="5" xfId="0" applyNumberFormat="1" applyFont="1" applyFill="1" applyBorder="1" applyAlignment="1">
      <alignment horizontal="center" wrapText="1"/>
    </xf>
    <xf numFmtId="165" fontId="21" fillId="0" borderId="5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 wrapText="1"/>
    </xf>
    <xf numFmtId="165" fontId="21" fillId="0" borderId="32" xfId="0" applyNumberFormat="1" applyFont="1" applyFill="1" applyBorder="1" applyAlignment="1">
      <alignment horizontal="center" wrapText="1"/>
    </xf>
    <xf numFmtId="165" fontId="21" fillId="0" borderId="5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65" fontId="4" fillId="0" borderId="32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center" wrapText="1"/>
    </xf>
    <xf numFmtId="165" fontId="2" fillId="0" borderId="32" xfId="0" applyNumberFormat="1" applyFont="1" applyFill="1" applyBorder="1" applyAlignment="1">
      <alignment horizontal="center" wrapText="1"/>
    </xf>
    <xf numFmtId="165" fontId="21" fillId="0" borderId="32" xfId="0" applyNumberFormat="1" applyFont="1" applyFill="1" applyBorder="1" applyAlignment="1">
      <alignment horizontal="center"/>
    </xf>
    <xf numFmtId="165" fontId="4" fillId="0" borderId="48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left" wrapText="1"/>
    </xf>
    <xf numFmtId="165" fontId="9" fillId="0" borderId="5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165" fontId="9" fillId="7" borderId="5" xfId="0" applyNumberFormat="1" applyFont="1" applyFill="1" applyBorder="1" applyAlignment="1">
      <alignment horizontal="left"/>
    </xf>
    <xf numFmtId="165" fontId="9" fillId="7" borderId="1" xfId="0" applyNumberFormat="1" applyFont="1" applyFill="1" applyBorder="1" applyAlignment="1">
      <alignment horizontal="left"/>
    </xf>
    <xf numFmtId="165" fontId="9" fillId="7" borderId="8" xfId="0" applyNumberFormat="1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 wrapText="1"/>
    </xf>
    <xf numFmtId="49" fontId="3" fillId="8" borderId="12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30" fillId="0" borderId="0" xfId="0" applyFont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164" fontId="4" fillId="2" borderId="29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opLeftCell="A58" zoomScale="130" zoomScaleNormal="130" workbookViewId="0">
      <selection activeCell="C41" sqref="C41"/>
    </sheetView>
  </sheetViews>
  <sheetFormatPr defaultRowHeight="15" x14ac:dyDescent="0.25"/>
  <cols>
    <col min="1" max="1" width="22" customWidth="1"/>
    <col min="2" max="2" width="49.85546875" customWidth="1"/>
    <col min="3" max="3" width="12.7109375" style="297" customWidth="1"/>
    <col min="4" max="4" width="12.5703125" style="297" customWidth="1"/>
    <col min="5" max="5" width="12.85546875" style="297" customWidth="1"/>
    <col min="6" max="6" width="11.85546875" customWidth="1"/>
  </cols>
  <sheetData>
    <row r="1" spans="1:5" x14ac:dyDescent="0.25">
      <c r="A1" s="761" t="s">
        <v>268</v>
      </c>
      <c r="B1" s="761"/>
      <c r="C1" s="761"/>
      <c r="D1" s="761"/>
      <c r="E1" s="761"/>
    </row>
    <row r="2" spans="1:5" x14ac:dyDescent="0.25">
      <c r="A2" s="761" t="s">
        <v>269</v>
      </c>
      <c r="B2" s="761"/>
      <c r="C2" s="761"/>
      <c r="D2" s="761"/>
      <c r="E2" s="761"/>
    </row>
    <row r="3" spans="1:5" x14ac:dyDescent="0.25">
      <c r="A3" s="761" t="s">
        <v>270</v>
      </c>
      <c r="B3" s="761"/>
      <c r="C3" s="761"/>
      <c r="D3" s="761"/>
      <c r="E3" s="761"/>
    </row>
    <row r="4" spans="1:5" x14ac:dyDescent="0.25">
      <c r="A4" s="761" t="s">
        <v>555</v>
      </c>
      <c r="B4" s="761"/>
      <c r="C4" s="761"/>
      <c r="D4" s="761"/>
      <c r="E4" s="761"/>
    </row>
    <row r="5" spans="1:5" x14ac:dyDescent="0.25">
      <c r="A5" s="761" t="s">
        <v>617</v>
      </c>
      <c r="B5" s="761"/>
      <c r="C5" s="761"/>
      <c r="D5" s="761"/>
      <c r="E5" s="761"/>
    </row>
    <row r="6" spans="1:5" x14ac:dyDescent="0.25">
      <c r="A6" s="115" t="s">
        <v>271</v>
      </c>
      <c r="B6" s="114"/>
    </row>
    <row r="7" spans="1:5" ht="28.5" customHeight="1" x14ac:dyDescent="0.25">
      <c r="A7" s="759" t="s">
        <v>556</v>
      </c>
      <c r="B7" s="759"/>
      <c r="C7" s="759"/>
      <c r="D7" s="759"/>
      <c r="E7" s="759"/>
    </row>
    <row r="8" spans="1:5" x14ac:dyDescent="0.25">
      <c r="A8" s="760"/>
      <c r="B8" s="760"/>
      <c r="C8" s="760"/>
      <c r="D8" s="760"/>
      <c r="E8" s="760"/>
    </row>
    <row r="10" spans="1:5" x14ac:dyDescent="0.25">
      <c r="A10" s="757"/>
      <c r="B10" s="758" t="s">
        <v>272</v>
      </c>
      <c r="C10" s="762" t="s">
        <v>395</v>
      </c>
      <c r="D10" s="762" t="s">
        <v>412</v>
      </c>
      <c r="E10" s="762" t="s">
        <v>415</v>
      </c>
    </row>
    <row r="11" spans="1:5" x14ac:dyDescent="0.25">
      <c r="A11" s="757"/>
      <c r="B11" s="758"/>
      <c r="C11" s="763"/>
      <c r="D11" s="763"/>
      <c r="E11" s="763"/>
    </row>
    <row r="12" spans="1:5" x14ac:dyDescent="0.25">
      <c r="A12" s="757"/>
      <c r="B12" s="758"/>
      <c r="C12" s="764"/>
      <c r="D12" s="764"/>
      <c r="E12" s="764"/>
    </row>
    <row r="13" spans="1:5" s="114" customFormat="1" x14ac:dyDescent="0.25">
      <c r="A13" s="245" t="s">
        <v>326</v>
      </c>
      <c r="B13" s="246" t="s">
        <v>322</v>
      </c>
      <c r="C13" s="298">
        <f>C14+C20+C26+C31+C38+C40+C47+C49+C45</f>
        <v>2771.35</v>
      </c>
      <c r="D13" s="298">
        <f>D14+D20+D26+D31+D38+D40+D47+D49+D45</f>
        <v>2517.4120000000003</v>
      </c>
      <c r="E13" s="298">
        <f>E14+E20+E26+E31+E38+E40+E47+E49+E45</f>
        <v>2581.0390000000002</v>
      </c>
    </row>
    <row r="14" spans="1:5" s="114" customFormat="1" x14ac:dyDescent="0.25">
      <c r="A14" s="245" t="s">
        <v>327</v>
      </c>
      <c r="B14" s="247" t="s">
        <v>323</v>
      </c>
      <c r="C14" s="298">
        <f t="shared" ref="C14:E16" si="0">C15</f>
        <v>118</v>
      </c>
      <c r="D14" s="298">
        <f t="shared" si="0"/>
        <v>117</v>
      </c>
      <c r="E14" s="298">
        <f t="shared" si="0"/>
        <v>123</v>
      </c>
    </row>
    <row r="15" spans="1:5" x14ac:dyDescent="0.25">
      <c r="A15" s="248" t="s">
        <v>273</v>
      </c>
      <c r="B15" s="247" t="s">
        <v>274</v>
      </c>
      <c r="C15" s="299">
        <f t="shared" si="0"/>
        <v>118</v>
      </c>
      <c r="D15" s="299">
        <f t="shared" si="0"/>
        <v>117</v>
      </c>
      <c r="E15" s="299">
        <f t="shared" si="0"/>
        <v>123</v>
      </c>
    </row>
    <row r="16" spans="1:5" s="114" customFormat="1" ht="56.25" x14ac:dyDescent="0.25">
      <c r="A16" s="249" t="s">
        <v>324</v>
      </c>
      <c r="B16" s="250" t="s">
        <v>325</v>
      </c>
      <c r="C16" s="300">
        <f t="shared" si="0"/>
        <v>118</v>
      </c>
      <c r="D16" s="300">
        <f t="shared" si="0"/>
        <v>117</v>
      </c>
      <c r="E16" s="300">
        <f t="shared" si="0"/>
        <v>123</v>
      </c>
    </row>
    <row r="17" spans="1:5" ht="78.75" x14ac:dyDescent="0.25">
      <c r="A17" s="526" t="s">
        <v>318</v>
      </c>
      <c r="B17" s="527" t="s">
        <v>328</v>
      </c>
      <c r="C17" s="302">
        <v>118</v>
      </c>
      <c r="D17" s="303">
        <v>117</v>
      </c>
      <c r="E17" s="303">
        <v>123</v>
      </c>
    </row>
    <row r="18" spans="1:5" ht="78.75" x14ac:dyDescent="0.25">
      <c r="A18" s="251" t="s">
        <v>275</v>
      </c>
      <c r="B18" s="252" t="s">
        <v>329</v>
      </c>
      <c r="C18" s="300"/>
      <c r="D18" s="301"/>
      <c r="E18" s="301"/>
    </row>
    <row r="19" spans="1:5" ht="33.75" x14ac:dyDescent="0.25">
      <c r="A19" s="251" t="s">
        <v>276</v>
      </c>
      <c r="B19" s="253" t="s">
        <v>330</v>
      </c>
      <c r="C19" s="300"/>
      <c r="D19" s="301"/>
      <c r="E19" s="301"/>
    </row>
    <row r="20" spans="1:5" s="114" customFormat="1" ht="21" x14ac:dyDescent="0.25">
      <c r="A20" s="248" t="s">
        <v>332</v>
      </c>
      <c r="B20" s="254" t="s">
        <v>331</v>
      </c>
      <c r="C20" s="299">
        <f>C21</f>
        <v>664.25</v>
      </c>
      <c r="D20" s="299">
        <f>D21</f>
        <v>698.41200000000003</v>
      </c>
      <c r="E20" s="299">
        <f>E21</f>
        <v>731.0390000000001</v>
      </c>
    </row>
    <row r="21" spans="1:5" ht="21" x14ac:dyDescent="0.25">
      <c r="A21" s="255" t="s">
        <v>277</v>
      </c>
      <c r="B21" s="254" t="s">
        <v>278</v>
      </c>
      <c r="C21" s="299">
        <f>SUM(C22:C25)</f>
        <v>664.25</v>
      </c>
      <c r="D21" s="299">
        <f>SUM(D22:D25)</f>
        <v>698.41200000000003</v>
      </c>
      <c r="E21" s="299">
        <f>SUM(E22:E25)</f>
        <v>731.0390000000001</v>
      </c>
    </row>
    <row r="22" spans="1:5" ht="56.25" x14ac:dyDescent="0.25">
      <c r="A22" s="256" t="s">
        <v>380</v>
      </c>
      <c r="B22" s="528" t="s">
        <v>279</v>
      </c>
      <c r="C22" s="302">
        <v>314.62200000000001</v>
      </c>
      <c r="D22" s="302">
        <v>333.19600000000003</v>
      </c>
      <c r="E22" s="302">
        <v>349.62299999999999</v>
      </c>
    </row>
    <row r="23" spans="1:5" ht="67.5" x14ac:dyDescent="0.25">
      <c r="A23" s="257" t="s">
        <v>381</v>
      </c>
      <c r="B23" s="528" t="s">
        <v>280</v>
      </c>
      <c r="C23" s="302">
        <v>2.1850000000000001</v>
      </c>
      <c r="D23" s="302">
        <v>2.2759999999999998</v>
      </c>
      <c r="E23" s="302">
        <v>2.3260000000000001</v>
      </c>
    </row>
    <row r="24" spans="1:5" ht="56.25" x14ac:dyDescent="0.25">
      <c r="A24" s="257" t="s">
        <v>382</v>
      </c>
      <c r="B24" s="528" t="s">
        <v>281</v>
      </c>
      <c r="C24" s="302">
        <v>388.93700000000001</v>
      </c>
      <c r="D24" s="302">
        <v>406.57600000000002</v>
      </c>
      <c r="E24" s="302">
        <v>422.14400000000001</v>
      </c>
    </row>
    <row r="25" spans="1:5" ht="56.25" x14ac:dyDescent="0.25">
      <c r="A25" s="257" t="s">
        <v>383</v>
      </c>
      <c r="B25" s="528" t="s">
        <v>282</v>
      </c>
      <c r="C25" s="302">
        <v>-41.494</v>
      </c>
      <c r="D25" s="302">
        <v>-43.636000000000003</v>
      </c>
      <c r="E25" s="302">
        <v>-43.054000000000002</v>
      </c>
    </row>
    <row r="26" spans="1:5" x14ac:dyDescent="0.25">
      <c r="A26" s="255" t="s">
        <v>283</v>
      </c>
      <c r="B26" s="258" t="s">
        <v>335</v>
      </c>
      <c r="C26" s="299">
        <f t="shared" ref="C26:E27" si="1">C27</f>
        <v>117</v>
      </c>
      <c r="D26" s="299">
        <f t="shared" si="1"/>
        <v>118</v>
      </c>
      <c r="E26" s="299">
        <f t="shared" si="1"/>
        <v>119</v>
      </c>
    </row>
    <row r="27" spans="1:5" s="114" customFormat="1" x14ac:dyDescent="0.25">
      <c r="A27" s="255" t="s">
        <v>333</v>
      </c>
      <c r="B27" s="258" t="s">
        <v>284</v>
      </c>
      <c r="C27" s="299">
        <f t="shared" si="1"/>
        <v>117</v>
      </c>
      <c r="D27" s="299">
        <f t="shared" si="1"/>
        <v>118</v>
      </c>
      <c r="E27" s="299">
        <f t="shared" si="1"/>
        <v>119</v>
      </c>
    </row>
    <row r="28" spans="1:5" s="114" customFormat="1" x14ac:dyDescent="0.25">
      <c r="A28" s="255" t="s">
        <v>334</v>
      </c>
      <c r="B28" s="259" t="s">
        <v>284</v>
      </c>
      <c r="C28" s="299">
        <f>C29+C30</f>
        <v>117</v>
      </c>
      <c r="D28" s="299">
        <f>D29</f>
        <v>118</v>
      </c>
      <c r="E28" s="299">
        <f>E29</f>
        <v>119</v>
      </c>
    </row>
    <row r="29" spans="1:5" x14ac:dyDescent="0.25">
      <c r="A29" s="257" t="s">
        <v>319</v>
      </c>
      <c r="B29" s="529" t="s">
        <v>284</v>
      </c>
      <c r="C29" s="302">
        <v>117</v>
      </c>
      <c r="D29" s="303">
        <v>118</v>
      </c>
      <c r="E29" s="303">
        <v>119</v>
      </c>
    </row>
    <row r="30" spans="1:5" s="114" customFormat="1" ht="22.5" x14ac:dyDescent="0.25">
      <c r="A30" s="257" t="s">
        <v>362</v>
      </c>
      <c r="B30" s="529" t="s">
        <v>363</v>
      </c>
      <c r="C30" s="302">
        <v>0</v>
      </c>
      <c r="D30" s="303">
        <v>0</v>
      </c>
      <c r="E30" s="303">
        <v>0</v>
      </c>
    </row>
    <row r="31" spans="1:5" x14ac:dyDescent="0.25">
      <c r="A31" s="255" t="s">
        <v>285</v>
      </c>
      <c r="B31" s="258" t="s">
        <v>336</v>
      </c>
      <c r="C31" s="299">
        <f>C32+C34</f>
        <v>115</v>
      </c>
      <c r="D31" s="299">
        <f>D32+D34</f>
        <v>128</v>
      </c>
      <c r="E31" s="299">
        <f>E32+E34</f>
        <v>141</v>
      </c>
    </row>
    <row r="32" spans="1:5" s="114" customFormat="1" x14ac:dyDescent="0.25">
      <c r="A32" s="255" t="s">
        <v>340</v>
      </c>
      <c r="B32" s="258" t="s">
        <v>341</v>
      </c>
      <c r="C32" s="299">
        <f>C33</f>
        <v>10</v>
      </c>
      <c r="D32" s="299">
        <f>D33</f>
        <v>12</v>
      </c>
      <c r="E32" s="299">
        <f>E33</f>
        <v>14</v>
      </c>
    </row>
    <row r="33" spans="1:5" ht="33.75" x14ac:dyDescent="0.25">
      <c r="A33" s="257" t="s">
        <v>286</v>
      </c>
      <c r="B33" s="529" t="s">
        <v>287</v>
      </c>
      <c r="C33" s="302">
        <v>10</v>
      </c>
      <c r="D33" s="302">
        <v>12</v>
      </c>
      <c r="E33" s="302">
        <v>14</v>
      </c>
    </row>
    <row r="34" spans="1:5" x14ac:dyDescent="0.25">
      <c r="A34" s="255" t="s">
        <v>288</v>
      </c>
      <c r="B34" s="258" t="s">
        <v>289</v>
      </c>
      <c r="C34" s="299">
        <f>SUM(C35:C37)</f>
        <v>105</v>
      </c>
      <c r="D34" s="299">
        <f>SUM(D35:D37)</f>
        <v>116</v>
      </c>
      <c r="E34" s="299">
        <f>SUM(E35:E37)</f>
        <v>127</v>
      </c>
    </row>
    <row r="35" spans="1:5" ht="22.5" x14ac:dyDescent="0.25">
      <c r="A35" s="257" t="s">
        <v>320</v>
      </c>
      <c r="B35" s="529" t="s">
        <v>290</v>
      </c>
      <c r="C35" s="302">
        <v>5</v>
      </c>
      <c r="D35" s="302">
        <v>6</v>
      </c>
      <c r="E35" s="302">
        <v>7</v>
      </c>
    </row>
    <row r="36" spans="1:5" s="114" customFormat="1" ht="33.75" x14ac:dyDescent="0.25">
      <c r="A36" s="257" t="s">
        <v>366</v>
      </c>
      <c r="B36" s="529" t="s">
        <v>367</v>
      </c>
      <c r="C36" s="302"/>
      <c r="D36" s="302"/>
      <c r="E36" s="302"/>
    </row>
    <row r="37" spans="1:5" ht="22.5" x14ac:dyDescent="0.25">
      <c r="A37" s="257" t="s">
        <v>321</v>
      </c>
      <c r="B37" s="529" t="s">
        <v>291</v>
      </c>
      <c r="C37" s="302">
        <v>100</v>
      </c>
      <c r="D37" s="302">
        <v>110</v>
      </c>
      <c r="E37" s="302">
        <v>120</v>
      </c>
    </row>
    <row r="38" spans="1:5" x14ac:dyDescent="0.25">
      <c r="A38" s="255" t="s">
        <v>292</v>
      </c>
      <c r="B38" s="258" t="s">
        <v>337</v>
      </c>
      <c r="C38" s="299">
        <f>C39</f>
        <v>5</v>
      </c>
      <c r="D38" s="299">
        <f>D39</f>
        <v>6</v>
      </c>
      <c r="E38" s="299">
        <f>E39</f>
        <v>7</v>
      </c>
    </row>
    <row r="39" spans="1:5" ht="45" x14ac:dyDescent="0.25">
      <c r="A39" s="257" t="s">
        <v>557</v>
      </c>
      <c r="B39" s="529" t="s">
        <v>293</v>
      </c>
      <c r="C39" s="302">
        <v>5</v>
      </c>
      <c r="D39" s="303">
        <v>6</v>
      </c>
      <c r="E39" s="303">
        <v>7</v>
      </c>
    </row>
    <row r="40" spans="1:5" ht="33" x14ac:dyDescent="0.25">
      <c r="A40" s="255" t="s">
        <v>294</v>
      </c>
      <c r="B40" s="260" t="s">
        <v>338</v>
      </c>
      <c r="C40" s="299">
        <f>SUM(C41)</f>
        <v>1725.2139999999999</v>
      </c>
      <c r="D40" s="299">
        <f>SUM(D41)</f>
        <v>1450</v>
      </c>
      <c r="E40" s="299">
        <f>SUM(E41)</f>
        <v>1460</v>
      </c>
    </row>
    <row r="41" spans="1:5" ht="21" x14ac:dyDescent="0.25">
      <c r="A41" s="255" t="s">
        <v>295</v>
      </c>
      <c r="B41" s="258" t="s">
        <v>296</v>
      </c>
      <c r="C41" s="299">
        <f>SUM(C42:C44)</f>
        <v>1725.2139999999999</v>
      </c>
      <c r="D41" s="299">
        <f>SUM(D42:D44)</f>
        <v>1450</v>
      </c>
      <c r="E41" s="299">
        <f>SUM(E42:E44)</f>
        <v>1460</v>
      </c>
    </row>
    <row r="42" spans="1:5" ht="56.25" x14ac:dyDescent="0.25">
      <c r="A42" s="530" t="s">
        <v>558</v>
      </c>
      <c r="B42" s="261" t="s">
        <v>297</v>
      </c>
      <c r="C42" s="302">
        <v>1725.2139999999999</v>
      </c>
      <c r="D42" s="303">
        <v>1450</v>
      </c>
      <c r="E42" s="303">
        <v>1460</v>
      </c>
    </row>
    <row r="43" spans="1:5" ht="45" x14ac:dyDescent="0.25">
      <c r="A43" s="257" t="s">
        <v>559</v>
      </c>
      <c r="B43" s="529" t="s">
        <v>298</v>
      </c>
      <c r="C43" s="302">
        <v>0</v>
      </c>
      <c r="D43" s="303">
        <v>0</v>
      </c>
      <c r="E43" s="303">
        <v>0</v>
      </c>
    </row>
    <row r="44" spans="1:5" ht="67.5" x14ac:dyDescent="0.25">
      <c r="A44" s="256" t="s">
        <v>560</v>
      </c>
      <c r="B44" s="261" t="s">
        <v>299</v>
      </c>
      <c r="C44" s="302">
        <v>0</v>
      </c>
      <c r="D44" s="303">
        <v>0</v>
      </c>
      <c r="E44" s="303">
        <v>0</v>
      </c>
    </row>
    <row r="45" spans="1:5" s="114" customFormat="1" ht="21" x14ac:dyDescent="0.25">
      <c r="A45" s="262" t="s">
        <v>390</v>
      </c>
      <c r="B45" s="263" t="s">
        <v>394</v>
      </c>
      <c r="C45" s="304">
        <f>C46</f>
        <v>0</v>
      </c>
      <c r="D45" s="304">
        <f t="shared" ref="D45:E45" si="2">D46</f>
        <v>0</v>
      </c>
      <c r="E45" s="304">
        <f t="shared" si="2"/>
        <v>0</v>
      </c>
    </row>
    <row r="46" spans="1:5" s="114" customFormat="1" x14ac:dyDescent="0.25">
      <c r="A46" s="256" t="s">
        <v>561</v>
      </c>
      <c r="B46" s="261" t="s">
        <v>391</v>
      </c>
      <c r="C46" s="302">
        <v>0</v>
      </c>
      <c r="D46" s="303">
        <v>0</v>
      </c>
      <c r="E46" s="303">
        <v>0</v>
      </c>
    </row>
    <row r="47" spans="1:5" x14ac:dyDescent="0.25">
      <c r="A47" s="255" t="s">
        <v>300</v>
      </c>
      <c r="B47" s="264" t="s">
        <v>301</v>
      </c>
      <c r="C47" s="299">
        <f>C48</f>
        <v>26.885999999999999</v>
      </c>
      <c r="D47" s="299">
        <f>D48</f>
        <v>0</v>
      </c>
      <c r="E47" s="299">
        <f>E48</f>
        <v>0</v>
      </c>
    </row>
    <row r="48" spans="1:5" ht="68.25" x14ac:dyDescent="0.25">
      <c r="A48" s="257" t="s">
        <v>302</v>
      </c>
      <c r="B48" s="265" t="s">
        <v>618</v>
      </c>
      <c r="C48" s="302">
        <v>26.885999999999999</v>
      </c>
      <c r="D48" s="302">
        <v>0</v>
      </c>
      <c r="E48" s="302">
        <v>0</v>
      </c>
    </row>
    <row r="49" spans="1:7" x14ac:dyDescent="0.25">
      <c r="A49" s="255" t="s">
        <v>303</v>
      </c>
      <c r="B49" s="260" t="s">
        <v>304</v>
      </c>
      <c r="C49" s="299">
        <f>C50</f>
        <v>0</v>
      </c>
      <c r="D49" s="299">
        <f>D50</f>
        <v>0</v>
      </c>
      <c r="E49" s="299">
        <f>E50</f>
        <v>0</v>
      </c>
    </row>
    <row r="50" spans="1:7" x14ac:dyDescent="0.25">
      <c r="A50" s="257" t="s">
        <v>562</v>
      </c>
      <c r="B50" s="261" t="s">
        <v>305</v>
      </c>
      <c r="C50" s="302">
        <v>0</v>
      </c>
      <c r="D50" s="303">
        <v>0</v>
      </c>
      <c r="E50" s="303">
        <v>0</v>
      </c>
    </row>
    <row r="51" spans="1:7" s="114" customFormat="1" x14ac:dyDescent="0.25">
      <c r="A51" s="255" t="s">
        <v>563</v>
      </c>
      <c r="B51" s="612" t="s">
        <v>438</v>
      </c>
      <c r="C51" s="304">
        <f>C52</f>
        <v>204.2</v>
      </c>
      <c r="D51" s="304">
        <f t="shared" ref="D51" si="3">D52</f>
        <v>0</v>
      </c>
      <c r="E51" s="304">
        <f t="shared" ref="E51" si="4">E52</f>
        <v>0</v>
      </c>
    </row>
    <row r="52" spans="1:7" s="114" customFormat="1" ht="18.75" customHeight="1" x14ac:dyDescent="0.25">
      <c r="A52" s="257" t="s">
        <v>564</v>
      </c>
      <c r="B52" s="265" t="s">
        <v>439</v>
      </c>
      <c r="C52" s="302">
        <v>204.2</v>
      </c>
      <c r="D52" s="302">
        <v>0</v>
      </c>
      <c r="E52" s="302">
        <v>0</v>
      </c>
    </row>
    <row r="53" spans="1:7" x14ac:dyDescent="0.25">
      <c r="A53" s="255"/>
      <c r="B53" s="258" t="s">
        <v>306</v>
      </c>
      <c r="C53" s="299">
        <f>C49+C47+C40+C38+C31+C26+C20+C14+C45+C51</f>
        <v>2975.5499999999997</v>
      </c>
      <c r="D53" s="299">
        <f t="shared" ref="D53:E53" si="5">D49+D47+D40+D38+D31+D26+D20+D14+D45+D51</f>
        <v>2517.4120000000003</v>
      </c>
      <c r="E53" s="299">
        <f t="shared" si="5"/>
        <v>2581.0390000000002</v>
      </c>
    </row>
    <row r="54" spans="1:7" x14ac:dyDescent="0.25">
      <c r="A54" s="255" t="s">
        <v>307</v>
      </c>
      <c r="B54" s="258" t="s">
        <v>339</v>
      </c>
      <c r="C54" s="299">
        <f>C55</f>
        <v>3220.5</v>
      </c>
      <c r="D54" s="299">
        <f>D55</f>
        <v>2071.5</v>
      </c>
      <c r="E54" s="299">
        <f>E55</f>
        <v>2091.4</v>
      </c>
    </row>
    <row r="55" spans="1:7" ht="21" x14ac:dyDescent="0.25">
      <c r="A55" s="255" t="s">
        <v>308</v>
      </c>
      <c r="B55" s="258" t="s">
        <v>309</v>
      </c>
      <c r="C55" s="299">
        <f>C56+C65+C68+C60</f>
        <v>3220.5</v>
      </c>
      <c r="D55" s="299">
        <f>D56+D65+D68+D60</f>
        <v>2071.5</v>
      </c>
      <c r="E55" s="299">
        <f>E56+E65+E68+E60</f>
        <v>2091.4</v>
      </c>
    </row>
    <row r="56" spans="1:7" x14ac:dyDescent="0.25">
      <c r="A56" s="255" t="s">
        <v>350</v>
      </c>
      <c r="B56" s="142" t="s">
        <v>310</v>
      </c>
      <c r="C56" s="299">
        <f>C57+C59</f>
        <v>2071</v>
      </c>
      <c r="D56" s="299">
        <f>D57+D59</f>
        <v>1937</v>
      </c>
      <c r="E56" s="299">
        <f>E57+E59</f>
        <v>1952</v>
      </c>
    </row>
    <row r="57" spans="1:7" x14ac:dyDescent="0.25">
      <c r="A57" s="119" t="s">
        <v>351</v>
      </c>
      <c r="B57" s="142" t="s">
        <v>311</v>
      </c>
      <c r="C57" s="300">
        <f>C58</f>
        <v>2071</v>
      </c>
      <c r="D57" s="300">
        <f>D58</f>
        <v>1932</v>
      </c>
      <c r="E57" s="300">
        <f>E58</f>
        <v>1947</v>
      </c>
    </row>
    <row r="58" spans="1:7" ht="33.75" x14ac:dyDescent="0.25">
      <c r="A58" s="531" t="s">
        <v>565</v>
      </c>
      <c r="B58" s="532" t="s">
        <v>375</v>
      </c>
      <c r="C58" s="302">
        <v>2071</v>
      </c>
      <c r="D58" s="302">
        <v>1932</v>
      </c>
      <c r="E58" s="302">
        <v>1947</v>
      </c>
      <c r="F58" s="305"/>
      <c r="G58" s="307"/>
    </row>
    <row r="59" spans="1:7" s="114" customFormat="1" ht="33.75" x14ac:dyDescent="0.25">
      <c r="A59" s="533" t="s">
        <v>566</v>
      </c>
      <c r="B59" s="532" t="s">
        <v>409</v>
      </c>
      <c r="C59" s="302">
        <v>0</v>
      </c>
      <c r="D59" s="302">
        <v>5</v>
      </c>
      <c r="E59" s="302">
        <v>5</v>
      </c>
      <c r="F59" s="306"/>
      <c r="G59" s="307"/>
    </row>
    <row r="60" spans="1:7" s="114" customFormat="1" ht="25.5" customHeight="1" x14ac:dyDescent="0.25">
      <c r="A60" s="118" t="s">
        <v>364</v>
      </c>
      <c r="B60" s="143" t="s">
        <v>365</v>
      </c>
      <c r="C60" s="299">
        <f>C61+C63</f>
        <v>1021</v>
      </c>
      <c r="D60" s="299">
        <f t="shared" ref="D60:E60" si="6">D61+D63</f>
        <v>0</v>
      </c>
      <c r="E60" s="299">
        <f t="shared" si="6"/>
        <v>0</v>
      </c>
    </row>
    <row r="61" spans="1:7" s="114" customFormat="1" ht="27" customHeight="1" x14ac:dyDescent="0.25">
      <c r="A61" s="531" t="s">
        <v>567</v>
      </c>
      <c r="B61" s="532" t="s">
        <v>418</v>
      </c>
      <c r="C61" s="304">
        <f>C62</f>
        <v>0</v>
      </c>
      <c r="D61" s="304">
        <f t="shared" ref="D61:E61" si="7">D62</f>
        <v>0</v>
      </c>
      <c r="E61" s="304">
        <f t="shared" si="7"/>
        <v>0</v>
      </c>
      <c r="F61" s="308"/>
    </row>
    <row r="62" spans="1:7" s="114" customFormat="1" ht="22.5" x14ac:dyDescent="0.25">
      <c r="A62" s="531" t="s">
        <v>568</v>
      </c>
      <c r="B62" s="532" t="s">
        <v>417</v>
      </c>
      <c r="C62" s="304">
        <v>0</v>
      </c>
      <c r="D62" s="304">
        <v>0</v>
      </c>
      <c r="E62" s="304">
        <v>0</v>
      </c>
      <c r="F62" s="308"/>
    </row>
    <row r="63" spans="1:7" s="114" customFormat="1" x14ac:dyDescent="0.25">
      <c r="A63" s="531" t="s">
        <v>569</v>
      </c>
      <c r="B63" s="532" t="s">
        <v>436</v>
      </c>
      <c r="C63" s="304">
        <f>C64</f>
        <v>1021</v>
      </c>
      <c r="D63" s="304">
        <v>0</v>
      </c>
      <c r="E63" s="304">
        <v>0</v>
      </c>
      <c r="F63" s="308"/>
    </row>
    <row r="64" spans="1:7" s="114" customFormat="1" x14ac:dyDescent="0.25">
      <c r="A64" s="531" t="s">
        <v>570</v>
      </c>
      <c r="B64" s="532" t="s">
        <v>437</v>
      </c>
      <c r="C64" s="304">
        <v>1021</v>
      </c>
      <c r="D64" s="304">
        <v>0</v>
      </c>
      <c r="E64" s="304">
        <v>0</v>
      </c>
      <c r="F64" s="308"/>
    </row>
    <row r="65" spans="1:5" ht="21" x14ac:dyDescent="0.25">
      <c r="A65" s="118" t="s">
        <v>352</v>
      </c>
      <c r="B65" s="143" t="s">
        <v>312</v>
      </c>
      <c r="C65" s="299">
        <f t="shared" ref="C65:E66" si="8">C66</f>
        <v>128.5</v>
      </c>
      <c r="D65" s="299">
        <f t="shared" si="8"/>
        <v>134.5</v>
      </c>
      <c r="E65" s="299">
        <f t="shared" si="8"/>
        <v>139.4</v>
      </c>
    </row>
    <row r="66" spans="1:5" ht="22.5" x14ac:dyDescent="0.25">
      <c r="A66" s="119" t="s">
        <v>353</v>
      </c>
      <c r="B66" s="142" t="s">
        <v>313</v>
      </c>
      <c r="C66" s="299">
        <f t="shared" si="8"/>
        <v>128.5</v>
      </c>
      <c r="D66" s="299">
        <f t="shared" si="8"/>
        <v>134.5</v>
      </c>
      <c r="E66" s="299">
        <f t="shared" si="8"/>
        <v>139.4</v>
      </c>
    </row>
    <row r="67" spans="1:5" ht="33.75" x14ac:dyDescent="0.25">
      <c r="A67" s="531" t="s">
        <v>571</v>
      </c>
      <c r="B67" s="532" t="s">
        <v>314</v>
      </c>
      <c r="C67" s="302">
        <v>128.5</v>
      </c>
      <c r="D67" s="302">
        <v>134.5</v>
      </c>
      <c r="E67" s="302">
        <v>139.4</v>
      </c>
    </row>
    <row r="68" spans="1:5" x14ac:dyDescent="0.25">
      <c r="A68" s="120" t="s">
        <v>354</v>
      </c>
      <c r="B68" s="143" t="s">
        <v>79</v>
      </c>
      <c r="C68" s="299">
        <f>C69</f>
        <v>0</v>
      </c>
      <c r="D68" s="299">
        <f t="shared" ref="D68:E68" si="9">D69</f>
        <v>0</v>
      </c>
      <c r="E68" s="299">
        <f t="shared" si="9"/>
        <v>0</v>
      </c>
    </row>
    <row r="69" spans="1:5" ht="22.5" x14ac:dyDescent="0.25">
      <c r="A69" s="531" t="s">
        <v>572</v>
      </c>
      <c r="B69" s="532" t="s">
        <v>315</v>
      </c>
      <c r="C69" s="302">
        <v>0</v>
      </c>
      <c r="D69" s="303">
        <v>0</v>
      </c>
      <c r="E69" s="303">
        <v>0</v>
      </c>
    </row>
    <row r="70" spans="1:5" x14ac:dyDescent="0.25">
      <c r="A70" s="266"/>
      <c r="B70" s="258" t="s">
        <v>316</v>
      </c>
      <c r="C70" s="299">
        <f>C54+C53</f>
        <v>6196.0499999999993</v>
      </c>
      <c r="D70" s="299">
        <f>D54+D53</f>
        <v>4588.9120000000003</v>
      </c>
      <c r="E70" s="299">
        <f>E54+E53</f>
        <v>4672.4390000000003</v>
      </c>
    </row>
    <row r="71" spans="1:5" x14ac:dyDescent="0.25">
      <c r="A71" s="266"/>
      <c r="B71" s="267" t="s">
        <v>317</v>
      </c>
      <c r="C71" s="299">
        <v>2018.4714200000001</v>
      </c>
      <c r="D71" s="301"/>
      <c r="E71" s="301"/>
    </row>
  </sheetData>
  <mergeCells count="12">
    <mergeCell ref="A10:A12"/>
    <mergeCell ref="B10:B12"/>
    <mergeCell ref="A7:E7"/>
    <mergeCell ref="A8:E8"/>
    <mergeCell ref="A1:E1"/>
    <mergeCell ref="A2:E2"/>
    <mergeCell ref="A3:E3"/>
    <mergeCell ref="A4:E4"/>
    <mergeCell ref="A5:E5"/>
    <mergeCell ref="C10:C12"/>
    <mergeCell ref="D10:D12"/>
    <mergeCell ref="E10:E12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22" zoomScale="130" zoomScaleNormal="130" workbookViewId="0">
      <selection activeCell="F3" sqref="F3"/>
    </sheetView>
  </sheetViews>
  <sheetFormatPr defaultRowHeight="15" x14ac:dyDescent="0.25"/>
  <cols>
    <col min="1" max="1" width="10.85546875" customWidth="1"/>
    <col min="2" max="2" width="44" customWidth="1"/>
    <col min="3" max="3" width="16.140625" customWidth="1"/>
    <col min="4" max="4" width="15.85546875" customWidth="1"/>
    <col min="5" max="5" width="16.28515625" customWidth="1"/>
  </cols>
  <sheetData>
    <row r="1" spans="1:8" x14ac:dyDescent="0.25">
      <c r="A1" s="765" t="s">
        <v>229</v>
      </c>
      <c r="B1" s="765"/>
      <c r="C1" s="765"/>
      <c r="D1" s="765"/>
      <c r="E1" s="765"/>
      <c r="F1" s="12"/>
      <c r="G1" s="12"/>
      <c r="H1" s="12"/>
    </row>
    <row r="2" spans="1:8" x14ac:dyDescent="0.25">
      <c r="A2" s="765" t="s">
        <v>194</v>
      </c>
      <c r="B2" s="765"/>
      <c r="C2" s="765"/>
      <c r="D2" s="765"/>
      <c r="E2" s="765"/>
      <c r="F2" s="12"/>
      <c r="G2" s="12"/>
      <c r="H2" s="12"/>
    </row>
    <row r="3" spans="1:8" x14ac:dyDescent="0.25">
      <c r="A3" s="765" t="s">
        <v>573</v>
      </c>
      <c r="B3" s="765"/>
      <c r="C3" s="765"/>
      <c r="D3" s="765"/>
      <c r="E3" s="765"/>
      <c r="F3" s="12"/>
      <c r="G3" s="12"/>
      <c r="H3" s="12"/>
    </row>
    <row r="4" spans="1:8" x14ac:dyDescent="0.25">
      <c r="A4" s="765" t="s">
        <v>615</v>
      </c>
      <c r="B4" s="765"/>
      <c r="C4" s="765"/>
      <c r="D4" s="765"/>
      <c r="E4" s="765"/>
      <c r="F4" s="12"/>
      <c r="G4" s="12"/>
      <c r="H4" s="12"/>
    </row>
    <row r="6" spans="1:8" ht="35.25" customHeight="1" x14ac:dyDescent="0.25">
      <c r="A6" s="766" t="s">
        <v>574</v>
      </c>
      <c r="B6" s="766"/>
      <c r="C6" s="766"/>
      <c r="D6" s="766"/>
      <c r="E6" s="766"/>
    </row>
    <row r="7" spans="1:8" x14ac:dyDescent="0.25">
      <c r="A7" s="60"/>
      <c r="B7" s="60"/>
      <c r="C7" s="61"/>
      <c r="D7" s="62"/>
      <c r="E7" s="63"/>
    </row>
    <row r="8" spans="1:8" x14ac:dyDescent="0.25">
      <c r="A8" s="64"/>
      <c r="B8" s="64" t="s">
        <v>197</v>
      </c>
      <c r="C8" s="65">
        <v>2023</v>
      </c>
      <c r="D8" s="65">
        <v>2024</v>
      </c>
      <c r="E8" s="65">
        <v>2025</v>
      </c>
    </row>
    <row r="9" spans="1:8" ht="36" x14ac:dyDescent="0.25">
      <c r="A9" s="65" t="s">
        <v>198</v>
      </c>
      <c r="B9" s="82" t="s">
        <v>199</v>
      </c>
      <c r="C9" s="64" t="s">
        <v>230</v>
      </c>
      <c r="D9" s="64" t="s">
        <v>230</v>
      </c>
      <c r="E9" s="64" t="s">
        <v>230</v>
      </c>
    </row>
    <row r="10" spans="1:8" x14ac:dyDescent="0.25">
      <c r="A10" s="66" t="s">
        <v>200</v>
      </c>
      <c r="B10" s="67" t="s">
        <v>1</v>
      </c>
      <c r="C10" s="68">
        <f>SUM(C11:C16)</f>
        <v>1821.308</v>
      </c>
      <c r="D10" s="68">
        <f>SUM(D11:D16)</f>
        <v>2030.4840000000002</v>
      </c>
      <c r="E10" s="68">
        <f>SUM(E11:E16)</f>
        <v>2270.6840000000002</v>
      </c>
    </row>
    <row r="11" spans="1:8" ht="24" x14ac:dyDescent="0.25">
      <c r="A11" s="80" t="s">
        <v>201</v>
      </c>
      <c r="B11" s="81" t="s">
        <v>202</v>
      </c>
      <c r="C11" s="79">
        <f>'Прил.3(старое) ведомств.расходы'!K14</f>
        <v>546.84</v>
      </c>
      <c r="D11" s="79">
        <f>'Прил.3(старое) ведомств.расходы'!L14</f>
        <v>611.94000000000005</v>
      </c>
      <c r="E11" s="79">
        <f>'Прил.3(старое) ведомств.расходы'!M14</f>
        <v>677.04</v>
      </c>
    </row>
    <row r="12" spans="1:8" ht="48" x14ac:dyDescent="0.25">
      <c r="A12" s="69" t="s">
        <v>203</v>
      </c>
      <c r="B12" s="70" t="s">
        <v>97</v>
      </c>
      <c r="C12" s="71">
        <f>'Прил.3(старое) ведомств.расходы'!K26</f>
        <v>1243.9680000000001</v>
      </c>
      <c r="D12" s="244">
        <f>'Прил.3(старое) ведомств.расходы'!L26</f>
        <v>1388.0440000000001</v>
      </c>
      <c r="E12" s="244">
        <f>'Прил.3(старое) ведомств.расходы'!M26</f>
        <v>1563.144</v>
      </c>
    </row>
    <row r="13" spans="1:8" ht="36" x14ac:dyDescent="0.25">
      <c r="A13" s="69" t="s">
        <v>204</v>
      </c>
      <c r="B13" s="70" t="s">
        <v>76</v>
      </c>
      <c r="C13" s="71">
        <f>'Прил.3(старое) ведомств.расходы'!K110</f>
        <v>30.5</v>
      </c>
      <c r="D13" s="71">
        <f>'Прил.3(старое) ведомств.расходы'!L110</f>
        <v>30.5</v>
      </c>
      <c r="E13" s="71">
        <f>'Прил.3(старое) ведомств.расходы'!M110</f>
        <v>30.5</v>
      </c>
    </row>
    <row r="14" spans="1:8" s="114" customFormat="1" x14ac:dyDescent="0.25">
      <c r="A14" s="69" t="s">
        <v>379</v>
      </c>
      <c r="B14" s="70" t="s">
        <v>377</v>
      </c>
      <c r="C14" s="71">
        <f>'Прил.3(старое) ведомств.расходы'!K118</f>
        <v>0</v>
      </c>
      <c r="D14" s="71">
        <f>'Прил.3(старое) ведомств.расходы'!L118</f>
        <v>0</v>
      </c>
      <c r="E14" s="71">
        <f>'Прил.3(старое) ведомств.расходы'!M118</f>
        <v>0</v>
      </c>
    </row>
    <row r="15" spans="1:8" x14ac:dyDescent="0.25">
      <c r="A15" s="72" t="s">
        <v>205</v>
      </c>
      <c r="B15" s="73" t="s">
        <v>206</v>
      </c>
      <c r="C15" s="74">
        <f>'Прил.3(старое) ведомств.расходы'!K125</f>
        <v>0</v>
      </c>
      <c r="D15" s="74">
        <f>'Прил.3(старое) ведомств.расходы'!L125</f>
        <v>0</v>
      </c>
      <c r="E15" s="74">
        <f>'Прил.3(старое) ведомств.расходы'!M125</f>
        <v>0</v>
      </c>
    </row>
    <row r="16" spans="1:8" s="114" customFormat="1" x14ac:dyDescent="0.25">
      <c r="A16" s="72" t="s">
        <v>370</v>
      </c>
      <c r="B16" s="241" t="s">
        <v>368</v>
      </c>
      <c r="C16" s="74">
        <f>'Прил.3(старое) ведомств.расходы'!K132</f>
        <v>0</v>
      </c>
      <c r="D16" s="74">
        <f>'Прил.3(старое) ведомств.расходы'!L132</f>
        <v>0</v>
      </c>
      <c r="E16" s="74">
        <f>'Прил.3(старое) ведомств.расходы'!M132</f>
        <v>0</v>
      </c>
    </row>
    <row r="17" spans="1:5" x14ac:dyDescent="0.25">
      <c r="A17" s="66" t="s">
        <v>207</v>
      </c>
      <c r="B17" s="67" t="s">
        <v>36</v>
      </c>
      <c r="C17" s="75">
        <f>C18</f>
        <v>128.5</v>
      </c>
      <c r="D17" s="75">
        <f>D18</f>
        <v>134.5</v>
      </c>
      <c r="E17" s="75">
        <f>E18</f>
        <v>139.4</v>
      </c>
    </row>
    <row r="18" spans="1:5" x14ac:dyDescent="0.25">
      <c r="A18" s="72" t="s">
        <v>208</v>
      </c>
      <c r="B18" s="73" t="s">
        <v>117</v>
      </c>
      <c r="C18" s="74">
        <f>'Прил.3(старое) ведомств.расходы'!K142</f>
        <v>128.5</v>
      </c>
      <c r="D18" s="74">
        <f>'Прил.3(старое) ведомств.расходы'!L142</f>
        <v>134.5</v>
      </c>
      <c r="E18" s="74">
        <f>'Прил.3(старое) ведомств.расходы'!M142</f>
        <v>139.4</v>
      </c>
    </row>
    <row r="19" spans="1:5" ht="24" x14ac:dyDescent="0.25">
      <c r="A19" s="66" t="s">
        <v>209</v>
      </c>
      <c r="B19" s="67" t="s">
        <v>11</v>
      </c>
      <c r="C19" s="75">
        <f>SUM(C20:C21)</f>
        <v>1</v>
      </c>
      <c r="D19" s="75">
        <f>SUM(D20:D21)</f>
        <v>1</v>
      </c>
      <c r="E19" s="75">
        <f>SUM(E20:E21)</f>
        <v>1</v>
      </c>
    </row>
    <row r="20" spans="1:5" ht="36" x14ac:dyDescent="0.25">
      <c r="A20" s="72" t="s">
        <v>210</v>
      </c>
      <c r="B20" s="73" t="s">
        <v>397</v>
      </c>
      <c r="C20" s="74">
        <f>'Прил.3(старое) ведомств.расходы'!K159</f>
        <v>0</v>
      </c>
      <c r="D20" s="74">
        <f>'Прил.3(старое) ведомств.расходы'!L159</f>
        <v>0</v>
      </c>
      <c r="E20" s="74">
        <f>'Прил.3(старое) ведомств.расходы'!M159</f>
        <v>0</v>
      </c>
    </row>
    <row r="21" spans="1:5" ht="24" x14ac:dyDescent="0.25">
      <c r="A21" s="72" t="s">
        <v>211</v>
      </c>
      <c r="B21" s="73" t="s">
        <v>130</v>
      </c>
      <c r="C21" s="74">
        <f>'Прил.3(старое) ведомств.расходы'!K178</f>
        <v>1</v>
      </c>
      <c r="D21" s="74">
        <f>'Прил.3(старое) ведомств.расходы'!L178</f>
        <v>1</v>
      </c>
      <c r="E21" s="74">
        <f>'Прил.3(старое) ведомств.расходы'!M178</f>
        <v>1</v>
      </c>
    </row>
    <row r="22" spans="1:5" x14ac:dyDescent="0.25">
      <c r="A22" s="66" t="s">
        <v>212</v>
      </c>
      <c r="B22" s="67" t="s">
        <v>136</v>
      </c>
      <c r="C22" s="75">
        <f>C23+C24</f>
        <v>1402.5026399999999</v>
      </c>
      <c r="D22" s="75">
        <f>D23+D24</f>
        <v>729.32400000000007</v>
      </c>
      <c r="E22" s="75">
        <f>E23+E24</f>
        <v>761.95100000000002</v>
      </c>
    </row>
    <row r="23" spans="1:5" x14ac:dyDescent="0.25">
      <c r="A23" s="72" t="s">
        <v>213</v>
      </c>
      <c r="B23" s="73" t="s">
        <v>137</v>
      </c>
      <c r="C23" s="74">
        <f>'Прил.3(старое) ведомств.расходы'!K197</f>
        <v>1360.69064</v>
      </c>
      <c r="D23" s="74">
        <f>'Прил.3(старое) ведомств.расходы'!L197</f>
        <v>698.41200000000003</v>
      </c>
      <c r="E23" s="74">
        <f>'Прил.3(старое) ведомств.расходы'!M197</f>
        <v>731.03899999999999</v>
      </c>
    </row>
    <row r="24" spans="1:5" x14ac:dyDescent="0.25">
      <c r="A24" s="72" t="s">
        <v>214</v>
      </c>
      <c r="B24" s="76" t="s">
        <v>12</v>
      </c>
      <c r="C24" s="74">
        <f>'Прил.3(старое) ведомств.расходы'!K233</f>
        <v>41.811999999999998</v>
      </c>
      <c r="D24" s="74">
        <f>'Прил.3(старое) ведомств.расходы'!L233</f>
        <v>30.911999999999999</v>
      </c>
      <c r="E24" s="74">
        <f>'Прил.3(старое) ведомств.расходы'!M233</f>
        <v>30.911999999999999</v>
      </c>
    </row>
    <row r="25" spans="1:5" x14ac:dyDescent="0.25">
      <c r="A25" s="66" t="s">
        <v>215</v>
      </c>
      <c r="B25" s="77" t="s">
        <v>148</v>
      </c>
      <c r="C25" s="75">
        <f>C26+C27</f>
        <v>2852.5141699999999</v>
      </c>
      <c r="D25" s="75">
        <f>D26+D27</f>
        <v>536.33799999999997</v>
      </c>
      <c r="E25" s="75">
        <f>E26+E27</f>
        <v>512.15472</v>
      </c>
    </row>
    <row r="26" spans="1:5" x14ac:dyDescent="0.25">
      <c r="A26" s="72" t="s">
        <v>216</v>
      </c>
      <c r="B26" s="73" t="s">
        <v>51</v>
      </c>
      <c r="C26" s="74">
        <f>'Прил.3(старое) ведомств.расходы'!K261</f>
        <v>0</v>
      </c>
      <c r="D26" s="74">
        <f>'Прил.3(старое) ведомств.расходы'!L261</f>
        <v>0</v>
      </c>
      <c r="E26" s="74">
        <f>'Прил.3(старое) ведомств.расходы'!M261</f>
        <v>0</v>
      </c>
    </row>
    <row r="27" spans="1:5" x14ac:dyDescent="0.25">
      <c r="A27" s="72" t="s">
        <v>217</v>
      </c>
      <c r="B27" s="73" t="s">
        <v>218</v>
      </c>
      <c r="C27" s="74">
        <f>'Прил.3(старое) ведомств.расходы'!K285</f>
        <v>2852.5141699999999</v>
      </c>
      <c r="D27" s="74">
        <f>'Прил.3(старое) ведомств.расходы'!L285</f>
        <v>536.33799999999997</v>
      </c>
      <c r="E27" s="74">
        <f>'Прил.3(старое) ведомств.расходы'!M285</f>
        <v>512.15472</v>
      </c>
    </row>
    <row r="28" spans="1:5" x14ac:dyDescent="0.25">
      <c r="A28" s="66" t="s">
        <v>219</v>
      </c>
      <c r="B28" s="67" t="s">
        <v>156</v>
      </c>
      <c r="C28" s="75">
        <f>C29</f>
        <v>0.52500000000000002</v>
      </c>
      <c r="D28" s="75">
        <f>D29</f>
        <v>0.52500000000000002</v>
      </c>
      <c r="E28" s="75">
        <f>E29</f>
        <v>0.52500000000000002</v>
      </c>
    </row>
    <row r="29" spans="1:5" x14ac:dyDescent="0.25">
      <c r="A29" s="72" t="s">
        <v>220</v>
      </c>
      <c r="B29" s="73" t="s">
        <v>221</v>
      </c>
      <c r="C29" s="74">
        <f>'Прил.3(старое) ведомств.расходы'!K341</f>
        <v>0.52500000000000002</v>
      </c>
      <c r="D29" s="74">
        <f>'Прил.3(старое) ведомств.расходы'!L341</f>
        <v>0.52500000000000002</v>
      </c>
      <c r="E29" s="74">
        <f>'Прил.3(старое) ведомств.расходы'!M341</f>
        <v>0.52500000000000002</v>
      </c>
    </row>
    <row r="30" spans="1:5" x14ac:dyDescent="0.25">
      <c r="A30" s="66" t="s">
        <v>222</v>
      </c>
      <c r="B30" s="67" t="s">
        <v>160</v>
      </c>
      <c r="C30" s="75">
        <f>C31+C32</f>
        <v>2008.1716100000001</v>
      </c>
      <c r="D30" s="75">
        <f>D31+D32</f>
        <v>1046.3409999999999</v>
      </c>
      <c r="E30" s="75">
        <f>E31+E32</f>
        <v>763.62428</v>
      </c>
    </row>
    <row r="31" spans="1:5" x14ac:dyDescent="0.25">
      <c r="A31" s="72" t="s">
        <v>223</v>
      </c>
      <c r="B31" s="73" t="s">
        <v>224</v>
      </c>
      <c r="C31" s="74">
        <f>'Прил.3(старое) ведомств.расходы'!K350</f>
        <v>2008.1716100000001</v>
      </c>
      <c r="D31" s="74">
        <f>'Прил.3(старое) ведомств.расходы'!L350</f>
        <v>1046.3409999999999</v>
      </c>
      <c r="E31" s="74">
        <f>'Прил.3(старое) ведомств.расходы'!M350</f>
        <v>763.62428</v>
      </c>
    </row>
    <row r="32" spans="1:5" x14ac:dyDescent="0.25">
      <c r="A32" s="72" t="s">
        <v>225</v>
      </c>
      <c r="B32" s="73" t="s">
        <v>226</v>
      </c>
      <c r="C32" s="74">
        <f>'Прил.3(старое) ведомств.расходы'!K378</f>
        <v>0</v>
      </c>
      <c r="D32" s="74">
        <f>'Прил.3(старое) ведомств.расходы'!L378</f>
        <v>0</v>
      </c>
      <c r="E32" s="74">
        <f>'Прил.3(старое) ведомств.расходы'!M378</f>
        <v>0</v>
      </c>
    </row>
    <row r="33" spans="1:5" x14ac:dyDescent="0.25">
      <c r="A33" s="66" t="s">
        <v>227</v>
      </c>
      <c r="B33" s="67" t="s">
        <v>167</v>
      </c>
      <c r="C33" s="75">
        <f>C34</f>
        <v>0</v>
      </c>
      <c r="D33" s="75">
        <f t="shared" ref="D33:E33" si="0">D34</f>
        <v>0</v>
      </c>
      <c r="E33" s="75">
        <f t="shared" si="0"/>
        <v>0</v>
      </c>
    </row>
    <row r="34" spans="1:5" x14ac:dyDescent="0.25">
      <c r="A34" s="72">
        <v>1001</v>
      </c>
      <c r="B34" s="73" t="s">
        <v>16</v>
      </c>
      <c r="C34" s="74">
        <f>'Прил.3(старое) ведомств.расходы'!K387</f>
        <v>0</v>
      </c>
      <c r="D34" s="74">
        <f>'Прил.3(старое) ведомств.расходы'!L387</f>
        <v>0</v>
      </c>
      <c r="E34" s="74">
        <f>'Прил.3(старое) ведомств.расходы'!M387</f>
        <v>0</v>
      </c>
    </row>
    <row r="35" spans="1:5" x14ac:dyDescent="0.25">
      <c r="A35" s="72"/>
      <c r="B35" s="67" t="s">
        <v>171</v>
      </c>
      <c r="C35" s="75">
        <f>'Прил.3(старое) ведомств.расходы'!K395</f>
        <v>0</v>
      </c>
      <c r="D35" s="75">
        <f>'Прил.3(старое) ведомств.расходы'!L395</f>
        <v>110.4</v>
      </c>
      <c r="E35" s="75">
        <f>'Прил.3(старое) ведомств.расходы'!M395</f>
        <v>223.1</v>
      </c>
    </row>
    <row r="36" spans="1:5" x14ac:dyDescent="0.25">
      <c r="A36" s="78"/>
      <c r="B36" s="67" t="s">
        <v>228</v>
      </c>
      <c r="C36" s="243">
        <f>C10+C17+C19+C22+C25+C28+C30+C33+C35</f>
        <v>8214.5214199999991</v>
      </c>
      <c r="D36" s="243">
        <f>D10+D17+D19+D22+D25+D28+D30+D33+D35</f>
        <v>4588.9120000000003</v>
      </c>
      <c r="E36" s="243">
        <f>E10+E17+E19+E22+E25+E28+E30+E33+E35</f>
        <v>4672.4390000000003</v>
      </c>
    </row>
  </sheetData>
  <mergeCells count="5">
    <mergeCell ref="A1:E1"/>
    <mergeCell ref="A3:E3"/>
    <mergeCell ref="A4:E4"/>
    <mergeCell ref="A2:E2"/>
    <mergeCell ref="A6:E6"/>
  </mergeCells>
  <pageMargins left="0.7" right="0.11" top="0.55000000000000004" bottom="0.44" header="0.3" footer="0.16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opLeftCell="A7" zoomScale="130" zoomScaleNormal="130" workbookViewId="0">
      <selection activeCell="A5" sqref="A5:I5"/>
    </sheetView>
  </sheetViews>
  <sheetFormatPr defaultRowHeight="12" x14ac:dyDescent="0.2"/>
  <cols>
    <col min="1" max="1" width="65.7109375" style="365" customWidth="1"/>
    <col min="2" max="2" width="4.28515625" style="630" customWidth="1"/>
    <col min="3" max="3" width="3.85546875" style="630" customWidth="1"/>
    <col min="4" max="4" width="4.140625" style="630" customWidth="1"/>
    <col min="5" max="5" width="12" style="630" customWidth="1"/>
    <col min="6" max="6" width="5" style="630" customWidth="1"/>
    <col min="7" max="7" width="11.7109375" style="630" customWidth="1"/>
    <col min="8" max="8" width="12.42578125" style="630" customWidth="1"/>
    <col min="9" max="9" width="11.85546875" style="630" customWidth="1"/>
    <col min="10" max="10" width="10" style="147" customWidth="1"/>
    <col min="11" max="11" width="11.28515625" style="148" customWidth="1"/>
    <col min="12" max="12" width="11.42578125" style="148" customWidth="1"/>
    <col min="13" max="13" width="12.42578125" style="148" customWidth="1"/>
    <col min="14" max="16384" width="9.140625" style="148"/>
  </cols>
  <sheetData>
    <row r="1" spans="1:13" x14ac:dyDescent="0.2">
      <c r="A1" s="787" t="s">
        <v>195</v>
      </c>
      <c r="B1" s="787"/>
      <c r="C1" s="787"/>
      <c r="D1" s="787"/>
      <c r="E1" s="787"/>
      <c r="F1" s="787"/>
      <c r="G1" s="787"/>
      <c r="H1" s="787"/>
      <c r="I1" s="787"/>
    </row>
    <row r="2" spans="1:13" x14ac:dyDescent="0.2">
      <c r="A2" s="787" t="s">
        <v>196</v>
      </c>
      <c r="B2" s="787"/>
      <c r="C2" s="787"/>
      <c r="D2" s="787"/>
      <c r="E2" s="787"/>
      <c r="F2" s="787"/>
      <c r="G2" s="787"/>
      <c r="H2" s="787"/>
      <c r="I2" s="787"/>
    </row>
    <row r="3" spans="1:13" x14ac:dyDescent="0.2">
      <c r="A3" s="787" t="s">
        <v>42</v>
      </c>
      <c r="B3" s="787"/>
      <c r="C3" s="787"/>
      <c r="D3" s="787"/>
      <c r="E3" s="787"/>
      <c r="F3" s="787"/>
      <c r="G3" s="787"/>
      <c r="H3" s="787"/>
      <c r="I3" s="787"/>
    </row>
    <row r="4" spans="1:13" x14ac:dyDescent="0.2">
      <c r="A4" s="787" t="s">
        <v>575</v>
      </c>
      <c r="B4" s="787"/>
      <c r="C4" s="787"/>
      <c r="D4" s="787"/>
      <c r="E4" s="787"/>
      <c r="F4" s="787"/>
      <c r="G4" s="787"/>
      <c r="H4" s="787"/>
      <c r="I4" s="787"/>
    </row>
    <row r="5" spans="1:13" x14ac:dyDescent="0.2">
      <c r="A5" s="787" t="s">
        <v>614</v>
      </c>
      <c r="B5" s="787"/>
      <c r="C5" s="787"/>
      <c r="D5" s="787"/>
      <c r="E5" s="787"/>
      <c r="F5" s="787"/>
      <c r="G5" s="787"/>
      <c r="H5" s="787"/>
      <c r="I5" s="787"/>
    </row>
    <row r="6" spans="1:13" x14ac:dyDescent="0.2">
      <c r="A6" s="629"/>
    </row>
    <row r="7" spans="1:13" x14ac:dyDescent="0.2">
      <c r="A7" s="786" t="s">
        <v>342</v>
      </c>
      <c r="B7" s="786"/>
      <c r="C7" s="786"/>
      <c r="D7" s="786"/>
      <c r="E7" s="786"/>
      <c r="F7" s="786"/>
      <c r="G7" s="786"/>
      <c r="H7" s="786"/>
      <c r="I7" s="786"/>
    </row>
    <row r="8" spans="1:13" ht="12.75" thickBot="1" x14ac:dyDescent="0.25">
      <c r="A8" s="771" t="s">
        <v>576</v>
      </c>
      <c r="B8" s="771"/>
      <c r="C8" s="771"/>
      <c r="D8" s="771"/>
      <c r="E8" s="771"/>
      <c r="F8" s="771"/>
      <c r="G8" s="771"/>
      <c r="H8" s="771"/>
      <c r="I8" s="771"/>
    </row>
    <row r="9" spans="1:13" ht="12.75" thickBot="1" x14ac:dyDescent="0.25">
      <c r="A9" s="360"/>
      <c r="B9" s="145"/>
      <c r="C9" s="145"/>
      <c r="D9" s="145"/>
      <c r="E9" s="145"/>
      <c r="F9" s="145"/>
      <c r="G9" s="145"/>
      <c r="H9" s="145"/>
      <c r="I9" s="146" t="s">
        <v>343</v>
      </c>
    </row>
    <row r="10" spans="1:13" ht="12" customHeight="1" x14ac:dyDescent="0.2">
      <c r="A10" s="772" t="s">
        <v>0</v>
      </c>
      <c r="B10" s="774" t="s">
        <v>85</v>
      </c>
      <c r="C10" s="776" t="s">
        <v>74</v>
      </c>
      <c r="D10" s="778" t="s">
        <v>75</v>
      </c>
      <c r="E10" s="769" t="s">
        <v>72</v>
      </c>
      <c r="F10" s="780" t="s">
        <v>73</v>
      </c>
      <c r="G10" s="782" t="s">
        <v>396</v>
      </c>
      <c r="H10" s="784" t="s">
        <v>413</v>
      </c>
      <c r="I10" s="767" t="s">
        <v>416</v>
      </c>
    </row>
    <row r="11" spans="1:13" ht="15.75" customHeight="1" thickBot="1" x14ac:dyDescent="0.25">
      <c r="A11" s="773"/>
      <c r="B11" s="775"/>
      <c r="C11" s="777"/>
      <c r="D11" s="779"/>
      <c r="E11" s="770"/>
      <c r="F11" s="781"/>
      <c r="G11" s="783"/>
      <c r="H11" s="785"/>
      <c r="I11" s="768"/>
    </row>
    <row r="12" spans="1:13" ht="12.75" x14ac:dyDescent="0.2">
      <c r="A12" s="682" t="s">
        <v>577</v>
      </c>
      <c r="B12" s="642" t="s">
        <v>581</v>
      </c>
      <c r="C12" s="643" t="s">
        <v>28</v>
      </c>
      <c r="D12" s="644" t="s">
        <v>28</v>
      </c>
      <c r="E12" s="672" t="s">
        <v>500</v>
      </c>
      <c r="F12" s="673" t="s">
        <v>29</v>
      </c>
      <c r="G12" s="715">
        <f>G13+G71+G79+G98+G126+G157+G164+G180+G187</f>
        <v>8214.5214199999991</v>
      </c>
      <c r="H12" s="716">
        <f>H13+H71+H79+H98+H126+H157+H164+H180+H187</f>
        <v>4588.9120000000003</v>
      </c>
      <c r="I12" s="743">
        <f>I13+I71+I79+I98+I126+I157+I164+I180+I187</f>
        <v>4672.4390000000003</v>
      </c>
      <c r="K12" s="309"/>
      <c r="L12" s="309"/>
      <c r="M12" s="309"/>
    </row>
    <row r="13" spans="1:13" ht="14.25" x14ac:dyDescent="0.2">
      <c r="A13" s="683" t="s">
        <v>1</v>
      </c>
      <c r="B13" s="645" t="s">
        <v>581</v>
      </c>
      <c r="C13" s="646" t="s">
        <v>17</v>
      </c>
      <c r="D13" s="647" t="s">
        <v>28</v>
      </c>
      <c r="E13" s="674" t="s">
        <v>500</v>
      </c>
      <c r="F13" s="631" t="s">
        <v>29</v>
      </c>
      <c r="G13" s="717">
        <f>G14+G21+G47+G59+G65+G53</f>
        <v>1821.308</v>
      </c>
      <c r="H13" s="719">
        <f>H14+H21+H47+H59+H65+H53</f>
        <v>2030.4840000000002</v>
      </c>
      <c r="I13" s="718">
        <f>I14+I21+I47+I59+I65+I53</f>
        <v>2270.6840000000002</v>
      </c>
      <c r="K13" s="154"/>
      <c r="L13" s="154"/>
      <c r="M13" s="154"/>
    </row>
    <row r="14" spans="1:13" ht="24" x14ac:dyDescent="0.2">
      <c r="A14" s="171" t="s">
        <v>93</v>
      </c>
      <c r="B14" s="645" t="s">
        <v>581</v>
      </c>
      <c r="C14" s="646" t="s">
        <v>17</v>
      </c>
      <c r="D14" s="647" t="s">
        <v>20</v>
      </c>
      <c r="E14" s="675" t="s">
        <v>500</v>
      </c>
      <c r="F14" s="631" t="s">
        <v>29</v>
      </c>
      <c r="G14" s="717">
        <f>G15</f>
        <v>546.84</v>
      </c>
      <c r="H14" s="719">
        <f>H15</f>
        <v>611.94000000000005</v>
      </c>
      <c r="I14" s="718">
        <f>I15</f>
        <v>677.04</v>
      </c>
    </row>
    <row r="15" spans="1:13" ht="24" x14ac:dyDescent="0.2">
      <c r="A15" s="684" t="s">
        <v>578</v>
      </c>
      <c r="B15" s="645" t="s">
        <v>581</v>
      </c>
      <c r="C15" s="646" t="s">
        <v>17</v>
      </c>
      <c r="D15" s="647" t="s">
        <v>20</v>
      </c>
      <c r="E15" s="675" t="s">
        <v>501</v>
      </c>
      <c r="F15" s="631" t="s">
        <v>29</v>
      </c>
      <c r="G15" s="717">
        <f>G16</f>
        <v>546.84</v>
      </c>
      <c r="H15" s="719">
        <f t="shared" ref="H15:I16" si="0">H16</f>
        <v>611.94000000000005</v>
      </c>
      <c r="I15" s="718">
        <f t="shared" si="0"/>
        <v>677.04</v>
      </c>
    </row>
    <row r="16" spans="1:13" x14ac:dyDescent="0.2">
      <c r="A16" s="685" t="s">
        <v>419</v>
      </c>
      <c r="B16" s="645" t="s">
        <v>581</v>
      </c>
      <c r="C16" s="646" t="s">
        <v>17</v>
      </c>
      <c r="D16" s="647" t="s">
        <v>20</v>
      </c>
      <c r="E16" s="674" t="s">
        <v>502</v>
      </c>
      <c r="F16" s="631" t="s">
        <v>29</v>
      </c>
      <c r="G16" s="717">
        <f>G17</f>
        <v>546.84</v>
      </c>
      <c r="H16" s="719">
        <f t="shared" si="0"/>
        <v>611.94000000000005</v>
      </c>
      <c r="I16" s="718">
        <f t="shared" si="0"/>
        <v>677.04</v>
      </c>
    </row>
    <row r="17" spans="1:14" ht="24" x14ac:dyDescent="0.2">
      <c r="A17" s="686" t="s">
        <v>421</v>
      </c>
      <c r="B17" s="645" t="s">
        <v>581</v>
      </c>
      <c r="C17" s="646" t="s">
        <v>17</v>
      </c>
      <c r="D17" s="647" t="s">
        <v>20</v>
      </c>
      <c r="E17" s="674" t="s">
        <v>503</v>
      </c>
      <c r="F17" s="631" t="s">
        <v>29</v>
      </c>
      <c r="G17" s="717">
        <f t="shared" ref="G17:I17" si="1">G18</f>
        <v>546.84</v>
      </c>
      <c r="H17" s="719">
        <f t="shared" si="1"/>
        <v>611.94000000000005</v>
      </c>
      <c r="I17" s="718">
        <f t="shared" si="1"/>
        <v>677.04</v>
      </c>
    </row>
    <row r="18" spans="1:14" s="147" customFormat="1" ht="13.5" x14ac:dyDescent="0.2">
      <c r="A18" s="687" t="s">
        <v>3</v>
      </c>
      <c r="B18" s="645" t="s">
        <v>581</v>
      </c>
      <c r="C18" s="646" t="s">
        <v>17</v>
      </c>
      <c r="D18" s="647" t="s">
        <v>20</v>
      </c>
      <c r="E18" s="674" t="s">
        <v>504</v>
      </c>
      <c r="F18" s="631" t="s">
        <v>29</v>
      </c>
      <c r="G18" s="717">
        <f>G20</f>
        <v>546.84</v>
      </c>
      <c r="H18" s="719">
        <f>H20</f>
        <v>611.94000000000005</v>
      </c>
      <c r="I18" s="718">
        <f>I20</f>
        <v>677.04</v>
      </c>
      <c r="K18" s="148"/>
      <c r="L18" s="148"/>
      <c r="M18" s="148"/>
      <c r="N18" s="148"/>
    </row>
    <row r="19" spans="1:14" s="147" customFormat="1" ht="38.25" x14ac:dyDescent="0.2">
      <c r="A19" s="688" t="s">
        <v>507</v>
      </c>
      <c r="B19" s="648" t="s">
        <v>581</v>
      </c>
      <c r="C19" s="649" t="s">
        <v>17</v>
      </c>
      <c r="D19" s="650" t="s">
        <v>20</v>
      </c>
      <c r="E19" s="676" t="s">
        <v>504</v>
      </c>
      <c r="F19" s="632" t="s">
        <v>506</v>
      </c>
      <c r="G19" s="717">
        <f>G20</f>
        <v>546.84</v>
      </c>
      <c r="H19" s="719">
        <f t="shared" ref="H19:I19" si="2">H20</f>
        <v>611.94000000000005</v>
      </c>
      <c r="I19" s="718">
        <f t="shared" si="2"/>
        <v>677.04</v>
      </c>
      <c r="K19" s="148"/>
      <c r="L19" s="148"/>
      <c r="M19" s="148"/>
      <c r="N19" s="148"/>
    </row>
    <row r="20" spans="1:14" s="147" customFormat="1" x14ac:dyDescent="0.2">
      <c r="A20" s="689" t="s">
        <v>59</v>
      </c>
      <c r="B20" s="648" t="s">
        <v>581</v>
      </c>
      <c r="C20" s="649" t="s">
        <v>17</v>
      </c>
      <c r="D20" s="650" t="s">
        <v>20</v>
      </c>
      <c r="E20" s="676" t="s">
        <v>504</v>
      </c>
      <c r="F20" s="632" t="s">
        <v>58</v>
      </c>
      <c r="G20" s="720">
        <f>'Прил.3(старое) ведомств.расходы'!K19</f>
        <v>546.84</v>
      </c>
      <c r="H20" s="725">
        <f>'Прил.3(старое) ведомств.расходы'!L19</f>
        <v>611.94000000000005</v>
      </c>
      <c r="I20" s="727">
        <f>'Прил.3(старое) ведомств.расходы'!M19</f>
        <v>677.04</v>
      </c>
      <c r="K20" s="148"/>
      <c r="L20" s="148"/>
      <c r="M20" s="148"/>
      <c r="N20" s="148"/>
    </row>
    <row r="21" spans="1:14" s="147" customFormat="1" ht="36" x14ac:dyDescent="0.2">
      <c r="A21" s="171" t="s">
        <v>97</v>
      </c>
      <c r="B21" s="645" t="s">
        <v>581</v>
      </c>
      <c r="C21" s="646" t="s">
        <v>17</v>
      </c>
      <c r="D21" s="647" t="s">
        <v>18</v>
      </c>
      <c r="E21" s="674" t="s">
        <v>500</v>
      </c>
      <c r="F21" s="631" t="s">
        <v>29</v>
      </c>
      <c r="G21" s="717">
        <f>G22</f>
        <v>1243.9680000000001</v>
      </c>
      <c r="H21" s="719">
        <f>H22</f>
        <v>1388.0440000000001</v>
      </c>
      <c r="I21" s="718">
        <f>I22</f>
        <v>1563.144</v>
      </c>
      <c r="K21" s="148"/>
      <c r="L21" s="148"/>
      <c r="M21" s="148"/>
      <c r="N21" s="148"/>
    </row>
    <row r="22" spans="1:14" s="147" customFormat="1" ht="24" x14ac:dyDescent="0.2">
      <c r="A22" s="684" t="s">
        <v>578</v>
      </c>
      <c r="B22" s="645" t="s">
        <v>581</v>
      </c>
      <c r="C22" s="646" t="s">
        <v>17</v>
      </c>
      <c r="D22" s="647" t="s">
        <v>18</v>
      </c>
      <c r="E22" s="674" t="s">
        <v>501</v>
      </c>
      <c r="F22" s="631" t="s">
        <v>29</v>
      </c>
      <c r="G22" s="717">
        <f>G24+G36</f>
        <v>1243.9680000000001</v>
      </c>
      <c r="H22" s="719">
        <f t="shared" ref="H22:I22" si="3">H24+H36</f>
        <v>1388.0440000000001</v>
      </c>
      <c r="I22" s="718">
        <f t="shared" si="3"/>
        <v>1563.144</v>
      </c>
      <c r="K22" s="148"/>
      <c r="L22" s="148"/>
      <c r="M22" s="148"/>
      <c r="N22" s="148"/>
    </row>
    <row r="23" spans="1:14" s="147" customFormat="1" x14ac:dyDescent="0.2">
      <c r="A23" s="685" t="s">
        <v>419</v>
      </c>
      <c r="B23" s="645" t="s">
        <v>581</v>
      </c>
      <c r="C23" s="646" t="s">
        <v>17</v>
      </c>
      <c r="D23" s="647" t="s">
        <v>18</v>
      </c>
      <c r="E23" s="674" t="s">
        <v>502</v>
      </c>
      <c r="F23" s="631" t="s">
        <v>29</v>
      </c>
      <c r="G23" s="717">
        <f>G24+G36</f>
        <v>1243.9680000000001</v>
      </c>
      <c r="H23" s="719">
        <f t="shared" ref="H23:I23" si="4">H24</f>
        <v>1373.99</v>
      </c>
      <c r="I23" s="718">
        <f t="shared" si="4"/>
        <v>1549.09</v>
      </c>
      <c r="K23" s="148"/>
      <c r="L23" s="148"/>
      <c r="M23" s="148"/>
      <c r="N23" s="148"/>
    </row>
    <row r="24" spans="1:14" s="147" customFormat="1" ht="24" x14ac:dyDescent="0.2">
      <c r="A24" s="686" t="s">
        <v>421</v>
      </c>
      <c r="B24" s="645" t="s">
        <v>581</v>
      </c>
      <c r="C24" s="646" t="s">
        <v>17</v>
      </c>
      <c r="D24" s="647" t="s">
        <v>18</v>
      </c>
      <c r="E24" s="674" t="s">
        <v>503</v>
      </c>
      <c r="F24" s="631" t="s">
        <v>29</v>
      </c>
      <c r="G24" s="717">
        <f>G25+G32+G34</f>
        <v>1194.26</v>
      </c>
      <c r="H24" s="719">
        <f>H25+H32+H34</f>
        <v>1373.99</v>
      </c>
      <c r="I24" s="718">
        <f>I25+I32+I34</f>
        <v>1549.09</v>
      </c>
      <c r="K24" s="148"/>
      <c r="L24" s="148"/>
      <c r="M24" s="148"/>
      <c r="N24" s="148"/>
    </row>
    <row r="25" spans="1:14" s="147" customFormat="1" ht="13.5" x14ac:dyDescent="0.2">
      <c r="A25" s="690" t="s">
        <v>2</v>
      </c>
      <c r="B25" s="645" t="s">
        <v>581</v>
      </c>
      <c r="C25" s="646" t="s">
        <v>17</v>
      </c>
      <c r="D25" s="647" t="s">
        <v>18</v>
      </c>
      <c r="E25" s="674" t="s">
        <v>505</v>
      </c>
      <c r="F25" s="631" t="s">
        <v>29</v>
      </c>
      <c r="G25" s="717">
        <f>G27+G28+G31+G30</f>
        <v>1193.26</v>
      </c>
      <c r="H25" s="719">
        <f>H27+H28+H31+H30</f>
        <v>1372.99</v>
      </c>
      <c r="I25" s="718">
        <f>I27+I28+I31+I30</f>
        <v>1548.09</v>
      </c>
      <c r="K25" s="148"/>
      <c r="L25" s="148"/>
      <c r="M25" s="148"/>
      <c r="N25" s="148"/>
    </row>
    <row r="26" spans="1:14" s="147" customFormat="1" ht="38.25" x14ac:dyDescent="0.2">
      <c r="A26" s="691" t="s">
        <v>507</v>
      </c>
      <c r="B26" s="645" t="s">
        <v>581</v>
      </c>
      <c r="C26" s="646" t="s">
        <v>17</v>
      </c>
      <c r="D26" s="647" t="s">
        <v>18</v>
      </c>
      <c r="E26" s="674" t="s">
        <v>505</v>
      </c>
      <c r="F26" s="631" t="s">
        <v>506</v>
      </c>
      <c r="G26" s="717">
        <f>G27</f>
        <v>902.89</v>
      </c>
      <c r="H26" s="719">
        <f t="shared" ref="H26:I26" si="5">H27</f>
        <v>969.99</v>
      </c>
      <c r="I26" s="718">
        <f t="shared" si="5"/>
        <v>1035.0899999999999</v>
      </c>
      <c r="K26" s="148"/>
      <c r="L26" s="148"/>
      <c r="M26" s="148"/>
      <c r="N26" s="148"/>
    </row>
    <row r="27" spans="1:14" s="147" customFormat="1" x14ac:dyDescent="0.2">
      <c r="A27" s="692" t="s">
        <v>59</v>
      </c>
      <c r="B27" s="648" t="s">
        <v>581</v>
      </c>
      <c r="C27" s="649" t="s">
        <v>17</v>
      </c>
      <c r="D27" s="650" t="s">
        <v>18</v>
      </c>
      <c r="E27" s="676" t="s">
        <v>505</v>
      </c>
      <c r="F27" s="632" t="s">
        <v>58</v>
      </c>
      <c r="G27" s="720">
        <f>'Прил.3(старое) ведомств.расходы'!K31</f>
        <v>902.89</v>
      </c>
      <c r="H27" s="725">
        <f>'Прил.3(старое) ведомств.расходы'!L31</f>
        <v>969.99</v>
      </c>
      <c r="I27" s="727">
        <f>'Прил.3(старое) ведомств.расходы'!M31</f>
        <v>1035.0899999999999</v>
      </c>
      <c r="K27" s="148"/>
      <c r="L27" s="148"/>
      <c r="M27" s="148"/>
      <c r="N27" s="148"/>
    </row>
    <row r="28" spans="1:14" s="147" customFormat="1" ht="14.25" customHeight="1" x14ac:dyDescent="0.2">
      <c r="A28" s="693" t="s">
        <v>128</v>
      </c>
      <c r="B28" s="648" t="s">
        <v>581</v>
      </c>
      <c r="C28" s="649" t="s">
        <v>17</v>
      </c>
      <c r="D28" s="650" t="s">
        <v>18</v>
      </c>
      <c r="E28" s="676" t="s">
        <v>505</v>
      </c>
      <c r="F28" s="632" t="s">
        <v>60</v>
      </c>
      <c r="G28" s="720">
        <f>'Прил.3(старое) ведомств.расходы'!K43</f>
        <v>288.37</v>
      </c>
      <c r="H28" s="725">
        <f>'Прил.3(старое) ведомств.расходы'!L43</f>
        <v>401</v>
      </c>
      <c r="I28" s="727">
        <f>'Прил.3(старое) ведомств.расходы'!M43</f>
        <v>511</v>
      </c>
      <c r="K28" s="148"/>
      <c r="L28" s="148"/>
      <c r="M28" s="148"/>
      <c r="N28" s="148"/>
    </row>
    <row r="29" spans="1:14" s="147" customFormat="1" x14ac:dyDescent="0.2">
      <c r="A29" s="685" t="s">
        <v>355</v>
      </c>
      <c r="B29" s="651" t="s">
        <v>581</v>
      </c>
      <c r="C29" s="652" t="s">
        <v>17</v>
      </c>
      <c r="D29" s="653" t="s">
        <v>18</v>
      </c>
      <c r="E29" s="676" t="s">
        <v>505</v>
      </c>
      <c r="F29" s="632" t="s">
        <v>356</v>
      </c>
      <c r="G29" s="717">
        <f>G30+G31</f>
        <v>2</v>
      </c>
      <c r="H29" s="719">
        <f>H30+H31</f>
        <v>2</v>
      </c>
      <c r="I29" s="718">
        <f>I30+I31</f>
        <v>2</v>
      </c>
      <c r="K29" s="148"/>
      <c r="L29" s="148"/>
      <c r="M29" s="148"/>
      <c r="N29" s="148"/>
    </row>
    <row r="30" spans="1:14" s="147" customFormat="1" x14ac:dyDescent="0.2">
      <c r="A30" s="694" t="s">
        <v>384</v>
      </c>
      <c r="B30" s="645" t="s">
        <v>581</v>
      </c>
      <c r="C30" s="649" t="s">
        <v>17</v>
      </c>
      <c r="D30" s="650" t="s">
        <v>18</v>
      </c>
      <c r="E30" s="676" t="s">
        <v>505</v>
      </c>
      <c r="F30" s="632" t="s">
        <v>385</v>
      </c>
      <c r="G30" s="717">
        <f>'Прил.3(старое) ведомств.расходы'!K67</f>
        <v>0</v>
      </c>
      <c r="H30" s="719">
        <f>'Прил.3(старое) ведомств.расходы'!L67</f>
        <v>0</v>
      </c>
      <c r="I30" s="718">
        <f>'Прил.3(старое) ведомств.расходы'!M67</f>
        <v>0</v>
      </c>
      <c r="K30" s="148"/>
      <c r="L30" s="148"/>
      <c r="M30" s="148"/>
      <c r="N30" s="148"/>
    </row>
    <row r="31" spans="1:14" s="147" customFormat="1" x14ac:dyDescent="0.2">
      <c r="A31" s="487" t="s">
        <v>185</v>
      </c>
      <c r="B31" s="645" t="s">
        <v>581</v>
      </c>
      <c r="C31" s="649" t="s">
        <v>17</v>
      </c>
      <c r="D31" s="650" t="s">
        <v>18</v>
      </c>
      <c r="E31" s="676" t="s">
        <v>505</v>
      </c>
      <c r="F31" s="632" t="s">
        <v>184</v>
      </c>
      <c r="G31" s="721">
        <f>'Прил.3(старое) ведомств.расходы'!K71</f>
        <v>2</v>
      </c>
      <c r="H31" s="726">
        <f>'Прил.3(старое) ведомств.расходы'!L71</f>
        <v>2</v>
      </c>
      <c r="I31" s="722">
        <f>'Прил.3(старое) ведомств.расходы'!M71</f>
        <v>2</v>
      </c>
      <c r="K31" s="148"/>
      <c r="L31" s="148"/>
      <c r="M31" s="148"/>
      <c r="N31" s="148"/>
    </row>
    <row r="32" spans="1:14" s="147" customFormat="1" ht="13.5" x14ac:dyDescent="0.25">
      <c r="A32" s="534" t="s">
        <v>174</v>
      </c>
      <c r="B32" s="645" t="s">
        <v>581</v>
      </c>
      <c r="C32" s="646" t="s">
        <v>17</v>
      </c>
      <c r="D32" s="647" t="s">
        <v>18</v>
      </c>
      <c r="E32" s="674" t="s">
        <v>508</v>
      </c>
      <c r="F32" s="631" t="s">
        <v>29</v>
      </c>
      <c r="G32" s="717">
        <f>G33</f>
        <v>1</v>
      </c>
      <c r="H32" s="719">
        <f t="shared" ref="H32:I32" si="6">H33</f>
        <v>1</v>
      </c>
      <c r="I32" s="718">
        <f t="shared" si="6"/>
        <v>1</v>
      </c>
      <c r="K32" s="148"/>
      <c r="L32" s="148"/>
      <c r="M32" s="148"/>
      <c r="N32" s="148"/>
    </row>
    <row r="33" spans="1:14" s="147" customFormat="1" ht="16.5" customHeight="1" x14ac:dyDescent="0.2">
      <c r="A33" s="693" t="s">
        <v>128</v>
      </c>
      <c r="B33" s="648" t="s">
        <v>581</v>
      </c>
      <c r="C33" s="649" t="s">
        <v>17</v>
      </c>
      <c r="D33" s="650" t="s">
        <v>18</v>
      </c>
      <c r="E33" s="676" t="s">
        <v>508</v>
      </c>
      <c r="F33" s="632" t="s">
        <v>60</v>
      </c>
      <c r="G33" s="720">
        <f>'Прил.3(старое) ведомств.расходы'!K80</f>
        <v>1</v>
      </c>
      <c r="H33" s="725">
        <f>'Прил.3(старое) ведомств.расходы'!L80</f>
        <v>1</v>
      </c>
      <c r="I33" s="727">
        <f>'Прил.3(старое) ведомств.расходы'!M80</f>
        <v>1</v>
      </c>
      <c r="K33" s="148"/>
      <c r="L33" s="148"/>
      <c r="M33" s="148"/>
      <c r="N33" s="148"/>
    </row>
    <row r="34" spans="1:14" s="147" customFormat="1" x14ac:dyDescent="0.2">
      <c r="A34" s="685" t="s">
        <v>264</v>
      </c>
      <c r="B34" s="645" t="s">
        <v>581</v>
      </c>
      <c r="C34" s="646" t="s">
        <v>17</v>
      </c>
      <c r="D34" s="647" t="s">
        <v>18</v>
      </c>
      <c r="E34" s="674" t="s">
        <v>509</v>
      </c>
      <c r="F34" s="633" t="s">
        <v>29</v>
      </c>
      <c r="G34" s="721">
        <f>G35</f>
        <v>0</v>
      </c>
      <c r="H34" s="726">
        <f t="shared" ref="H34:I34" si="7">H35</f>
        <v>0</v>
      </c>
      <c r="I34" s="722">
        <f t="shared" si="7"/>
        <v>0</v>
      </c>
      <c r="K34" s="148"/>
      <c r="L34" s="148"/>
      <c r="M34" s="148"/>
      <c r="N34" s="148"/>
    </row>
    <row r="35" spans="1:14" s="147" customFormat="1" x14ac:dyDescent="0.2">
      <c r="A35" s="487" t="s">
        <v>185</v>
      </c>
      <c r="B35" s="645" t="s">
        <v>581</v>
      </c>
      <c r="C35" s="649" t="s">
        <v>17</v>
      </c>
      <c r="D35" s="650" t="s">
        <v>18</v>
      </c>
      <c r="E35" s="676" t="s">
        <v>509</v>
      </c>
      <c r="F35" s="632" t="s">
        <v>184</v>
      </c>
      <c r="G35" s="721">
        <f>'Прил.3(старое) ведомств.расходы'!K85</f>
        <v>0</v>
      </c>
      <c r="H35" s="726">
        <f>'Прил.3(старое) ведомств.расходы'!L85</f>
        <v>0</v>
      </c>
      <c r="I35" s="722">
        <f>'Прил.3(старое) ведомств.расходы'!M85</f>
        <v>0</v>
      </c>
      <c r="K35" s="148"/>
      <c r="L35" s="148"/>
      <c r="M35" s="148"/>
      <c r="N35" s="148"/>
    </row>
    <row r="36" spans="1:14" s="147" customFormat="1" ht="36" x14ac:dyDescent="0.2">
      <c r="A36" s="684" t="s">
        <v>422</v>
      </c>
      <c r="B36" s="645" t="s">
        <v>581</v>
      </c>
      <c r="C36" s="646" t="s">
        <v>17</v>
      </c>
      <c r="D36" s="647" t="s">
        <v>18</v>
      </c>
      <c r="E36" s="674" t="s">
        <v>510</v>
      </c>
      <c r="F36" s="631" t="s">
        <v>29</v>
      </c>
      <c r="G36" s="717">
        <f>G39+G41+G43+G37+G45</f>
        <v>49.708000000000006</v>
      </c>
      <c r="H36" s="719">
        <f t="shared" ref="H36:I36" si="8">H39+H41+H43+H37+H45</f>
        <v>14.054</v>
      </c>
      <c r="I36" s="718">
        <f t="shared" si="8"/>
        <v>14.054</v>
      </c>
      <c r="K36" s="148"/>
      <c r="L36" s="148"/>
      <c r="M36" s="148"/>
      <c r="N36" s="148"/>
    </row>
    <row r="37" spans="1:14" s="147" customFormat="1" ht="60" x14ac:dyDescent="0.2">
      <c r="A37" s="695" t="s">
        <v>433</v>
      </c>
      <c r="B37" s="645" t="s">
        <v>581</v>
      </c>
      <c r="C37" s="646" t="s">
        <v>17</v>
      </c>
      <c r="D37" s="647" t="s">
        <v>18</v>
      </c>
      <c r="E37" s="674" t="s">
        <v>511</v>
      </c>
      <c r="F37" s="631" t="s">
        <v>29</v>
      </c>
      <c r="G37" s="717">
        <f>G38</f>
        <v>4.32</v>
      </c>
      <c r="H37" s="719">
        <f t="shared" ref="H37:I37" si="9">H38</f>
        <v>4.32</v>
      </c>
      <c r="I37" s="718">
        <f t="shared" si="9"/>
        <v>4.32</v>
      </c>
      <c r="K37" s="148"/>
      <c r="L37" s="148"/>
      <c r="M37" s="148"/>
      <c r="N37" s="148"/>
    </row>
    <row r="38" spans="1:14" s="147" customFormat="1" x14ac:dyDescent="0.2">
      <c r="A38" s="487" t="s">
        <v>79</v>
      </c>
      <c r="B38" s="645" t="s">
        <v>581</v>
      </c>
      <c r="C38" s="649" t="s">
        <v>17</v>
      </c>
      <c r="D38" s="650" t="s">
        <v>18</v>
      </c>
      <c r="E38" s="676" t="s">
        <v>511</v>
      </c>
      <c r="F38" s="632" t="s">
        <v>52</v>
      </c>
      <c r="G38" s="717">
        <f>'Прил.3(старое) ведомств.расходы'!K91</f>
        <v>4.32</v>
      </c>
      <c r="H38" s="719">
        <f>'Прил.3(старое) ведомств.расходы'!L91</f>
        <v>4.32</v>
      </c>
      <c r="I38" s="718">
        <f>'Прил.3(старое) ведомств.расходы'!M91</f>
        <v>4.32</v>
      </c>
      <c r="K38" s="148"/>
      <c r="L38" s="148"/>
      <c r="M38" s="148"/>
      <c r="N38" s="148"/>
    </row>
    <row r="39" spans="1:14" s="147" customFormat="1" ht="24" x14ac:dyDescent="0.2">
      <c r="A39" s="695" t="s">
        <v>68</v>
      </c>
      <c r="B39" s="645" t="s">
        <v>581</v>
      </c>
      <c r="C39" s="646" t="s">
        <v>17</v>
      </c>
      <c r="D39" s="647" t="s">
        <v>18</v>
      </c>
      <c r="E39" s="674" t="s">
        <v>512</v>
      </c>
      <c r="F39" s="631" t="s">
        <v>29</v>
      </c>
      <c r="G39" s="717">
        <f>G40</f>
        <v>0.1</v>
      </c>
      <c r="H39" s="719">
        <f t="shared" ref="H39:I39" si="10">H40</f>
        <v>0.1</v>
      </c>
      <c r="I39" s="718">
        <f t="shared" si="10"/>
        <v>0.1</v>
      </c>
      <c r="K39" s="148"/>
      <c r="L39" s="148"/>
      <c r="M39" s="148"/>
      <c r="N39" s="148"/>
    </row>
    <row r="40" spans="1:14" s="147" customFormat="1" x14ac:dyDescent="0.2">
      <c r="A40" s="487" t="s">
        <v>79</v>
      </c>
      <c r="B40" s="645" t="s">
        <v>581</v>
      </c>
      <c r="C40" s="649" t="s">
        <v>17</v>
      </c>
      <c r="D40" s="650" t="s">
        <v>18</v>
      </c>
      <c r="E40" s="676" t="s">
        <v>512</v>
      </c>
      <c r="F40" s="632" t="s">
        <v>52</v>
      </c>
      <c r="G40" s="717">
        <f>'Прил.3(старое) ведомств.расходы'!K95</f>
        <v>0.1</v>
      </c>
      <c r="H40" s="719">
        <f>'Прил.3(старое) ведомств.расходы'!L95</f>
        <v>0.1</v>
      </c>
      <c r="I40" s="718">
        <f>'Прил.3(старое) ведомств.расходы'!M95</f>
        <v>0.1</v>
      </c>
      <c r="K40" s="148"/>
      <c r="L40" s="148"/>
      <c r="M40" s="148"/>
      <c r="N40" s="148"/>
    </row>
    <row r="41" spans="1:14" s="147" customFormat="1" ht="47.25" customHeight="1" x14ac:dyDescent="0.2">
      <c r="A41" s="695" t="s">
        <v>69</v>
      </c>
      <c r="B41" s="645" t="s">
        <v>581</v>
      </c>
      <c r="C41" s="646" t="s">
        <v>17</v>
      </c>
      <c r="D41" s="647" t="s">
        <v>18</v>
      </c>
      <c r="E41" s="674" t="s">
        <v>513</v>
      </c>
      <c r="F41" s="631" t="s">
        <v>29</v>
      </c>
      <c r="G41" s="717">
        <f>G42</f>
        <v>4.21</v>
      </c>
      <c r="H41" s="719">
        <f t="shared" ref="H41:I41" si="11">H42</f>
        <v>4.21</v>
      </c>
      <c r="I41" s="718">
        <f t="shared" si="11"/>
        <v>4.21</v>
      </c>
      <c r="K41" s="148"/>
      <c r="L41" s="148"/>
      <c r="M41" s="148"/>
      <c r="N41" s="148"/>
    </row>
    <row r="42" spans="1:14" s="147" customFormat="1" x14ac:dyDescent="0.2">
      <c r="A42" s="487" t="s">
        <v>79</v>
      </c>
      <c r="B42" s="645" t="s">
        <v>581</v>
      </c>
      <c r="C42" s="649" t="s">
        <v>17</v>
      </c>
      <c r="D42" s="650" t="s">
        <v>18</v>
      </c>
      <c r="E42" s="676" t="s">
        <v>513</v>
      </c>
      <c r="F42" s="632" t="s">
        <v>52</v>
      </c>
      <c r="G42" s="717">
        <f>'Прил.3(старое) ведомств.расходы'!K99</f>
        <v>4.21</v>
      </c>
      <c r="H42" s="719">
        <f>'Прил.3(старое) ведомств.расходы'!L99</f>
        <v>4.21</v>
      </c>
      <c r="I42" s="718">
        <f>'Прил.3(старое) ведомств.расходы'!M99</f>
        <v>4.21</v>
      </c>
      <c r="K42" s="148"/>
      <c r="L42" s="148"/>
      <c r="M42" s="148"/>
      <c r="N42" s="148"/>
    </row>
    <row r="43" spans="1:14" s="147" customFormat="1" ht="24" x14ac:dyDescent="0.2">
      <c r="A43" s="696" t="s">
        <v>191</v>
      </c>
      <c r="B43" s="645" t="s">
        <v>581</v>
      </c>
      <c r="C43" s="646" t="s">
        <v>17</v>
      </c>
      <c r="D43" s="647" t="s">
        <v>18</v>
      </c>
      <c r="E43" s="674" t="s">
        <v>514</v>
      </c>
      <c r="F43" s="631" t="s">
        <v>29</v>
      </c>
      <c r="G43" s="717">
        <f>G44</f>
        <v>5.4240000000000004</v>
      </c>
      <c r="H43" s="719">
        <f t="shared" ref="H43:I43" si="12">H44</f>
        <v>5.4240000000000004</v>
      </c>
      <c r="I43" s="718">
        <f t="shared" si="12"/>
        <v>5.4240000000000004</v>
      </c>
      <c r="K43" s="148"/>
      <c r="L43" s="148"/>
      <c r="M43" s="148"/>
      <c r="N43" s="148"/>
    </row>
    <row r="44" spans="1:14" s="147" customFormat="1" x14ac:dyDescent="0.2">
      <c r="A44" s="487" t="s">
        <v>79</v>
      </c>
      <c r="B44" s="645" t="s">
        <v>581</v>
      </c>
      <c r="C44" s="649" t="s">
        <v>17</v>
      </c>
      <c r="D44" s="650" t="s">
        <v>18</v>
      </c>
      <c r="E44" s="676" t="s">
        <v>514</v>
      </c>
      <c r="F44" s="632" t="s">
        <v>52</v>
      </c>
      <c r="G44" s="717">
        <f>'Прил.3(старое) ведомств.расходы'!K103</f>
        <v>5.4240000000000004</v>
      </c>
      <c r="H44" s="719">
        <f>'Прил.3(старое) ведомств.расходы'!L103</f>
        <v>5.4240000000000004</v>
      </c>
      <c r="I44" s="718">
        <f>'Прил.3(старое) ведомств.расходы'!M103</f>
        <v>5.4240000000000004</v>
      </c>
      <c r="K44" s="148"/>
      <c r="L44" s="148"/>
      <c r="M44" s="148"/>
      <c r="N44" s="148"/>
    </row>
    <row r="45" spans="1:14" s="147" customFormat="1" ht="24" x14ac:dyDescent="0.2">
      <c r="A45" s="696" t="s">
        <v>434</v>
      </c>
      <c r="B45" s="645" t="s">
        <v>581</v>
      </c>
      <c r="C45" s="646" t="s">
        <v>17</v>
      </c>
      <c r="D45" s="647" t="s">
        <v>18</v>
      </c>
      <c r="E45" s="674" t="s">
        <v>515</v>
      </c>
      <c r="F45" s="631" t="s">
        <v>29</v>
      </c>
      <c r="G45" s="721">
        <f>G46</f>
        <v>35.654000000000003</v>
      </c>
      <c r="H45" s="726">
        <f t="shared" ref="H45:I45" si="13">H46</f>
        <v>0</v>
      </c>
      <c r="I45" s="722">
        <f t="shared" si="13"/>
        <v>0</v>
      </c>
      <c r="K45" s="148"/>
      <c r="L45" s="148"/>
      <c r="M45" s="148"/>
      <c r="N45" s="148"/>
    </row>
    <row r="46" spans="1:14" s="147" customFormat="1" x14ac:dyDescent="0.2">
      <c r="A46" s="487" t="s">
        <v>79</v>
      </c>
      <c r="B46" s="645" t="s">
        <v>581</v>
      </c>
      <c r="C46" s="649" t="s">
        <v>17</v>
      </c>
      <c r="D46" s="650" t="s">
        <v>18</v>
      </c>
      <c r="E46" s="676" t="s">
        <v>515</v>
      </c>
      <c r="F46" s="632" t="s">
        <v>52</v>
      </c>
      <c r="G46" s="721">
        <f>'Прил.3(старое) ведомств.расходы'!K107</f>
        <v>35.654000000000003</v>
      </c>
      <c r="H46" s="726">
        <f>'Прил.3(старое) ведомств.расходы'!L107</f>
        <v>0</v>
      </c>
      <c r="I46" s="722">
        <f>'Прил.3(старое) ведомств.расходы'!M107</f>
        <v>0</v>
      </c>
      <c r="K46" s="148"/>
      <c r="L46" s="148"/>
      <c r="M46" s="148"/>
      <c r="N46" s="148"/>
    </row>
    <row r="47" spans="1:14" s="147" customFormat="1" ht="24" x14ac:dyDescent="0.2">
      <c r="A47" s="684" t="s">
        <v>76</v>
      </c>
      <c r="B47" s="645" t="s">
        <v>581</v>
      </c>
      <c r="C47" s="646" t="s">
        <v>17</v>
      </c>
      <c r="D47" s="647" t="s">
        <v>77</v>
      </c>
      <c r="E47" s="674" t="s">
        <v>500</v>
      </c>
      <c r="F47" s="631" t="s">
        <v>29</v>
      </c>
      <c r="G47" s="717">
        <f t="shared" ref="G47:I51" si="14">G48</f>
        <v>30.5</v>
      </c>
      <c r="H47" s="719">
        <f t="shared" si="14"/>
        <v>30.5</v>
      </c>
      <c r="I47" s="718">
        <f t="shared" si="14"/>
        <v>30.5</v>
      </c>
      <c r="K47" s="148"/>
      <c r="L47" s="148"/>
      <c r="M47" s="148"/>
      <c r="N47" s="148"/>
    </row>
    <row r="48" spans="1:14" s="147" customFormat="1" ht="24" x14ac:dyDescent="0.2">
      <c r="A48" s="684" t="s">
        <v>579</v>
      </c>
      <c r="B48" s="645" t="s">
        <v>581</v>
      </c>
      <c r="C48" s="649" t="s">
        <v>17</v>
      </c>
      <c r="D48" s="650" t="s">
        <v>77</v>
      </c>
      <c r="E48" s="676" t="s">
        <v>501</v>
      </c>
      <c r="F48" s="632" t="s">
        <v>29</v>
      </c>
      <c r="G48" s="717">
        <f>G50</f>
        <v>30.5</v>
      </c>
      <c r="H48" s="719">
        <f>H50</f>
        <v>30.5</v>
      </c>
      <c r="I48" s="718">
        <f>I50</f>
        <v>30.5</v>
      </c>
      <c r="K48" s="148"/>
      <c r="L48" s="148"/>
      <c r="M48" s="148"/>
      <c r="N48" s="148"/>
    </row>
    <row r="49" spans="1:14" s="147" customFormat="1" x14ac:dyDescent="0.2">
      <c r="A49" s="685" t="s">
        <v>419</v>
      </c>
      <c r="B49" s="645" t="s">
        <v>581</v>
      </c>
      <c r="C49" s="649" t="s">
        <v>17</v>
      </c>
      <c r="D49" s="650" t="s">
        <v>77</v>
      </c>
      <c r="E49" s="676" t="s">
        <v>502</v>
      </c>
      <c r="F49" s="632" t="s">
        <v>29</v>
      </c>
      <c r="G49" s="717">
        <f>G50</f>
        <v>30.5</v>
      </c>
      <c r="H49" s="719">
        <f t="shared" ref="H49:I49" si="15">H50</f>
        <v>30.5</v>
      </c>
      <c r="I49" s="718">
        <f t="shared" si="15"/>
        <v>30.5</v>
      </c>
      <c r="K49" s="148"/>
      <c r="L49" s="148"/>
      <c r="M49" s="148"/>
      <c r="N49" s="148"/>
    </row>
    <row r="50" spans="1:14" s="147" customFormat="1" ht="32.25" x14ac:dyDescent="0.2">
      <c r="A50" s="685" t="s">
        <v>422</v>
      </c>
      <c r="B50" s="645" t="s">
        <v>581</v>
      </c>
      <c r="C50" s="646" t="s">
        <v>17</v>
      </c>
      <c r="D50" s="647" t="s">
        <v>77</v>
      </c>
      <c r="E50" s="674" t="s">
        <v>510</v>
      </c>
      <c r="F50" s="631" t="s">
        <v>29</v>
      </c>
      <c r="G50" s="717">
        <f t="shared" si="14"/>
        <v>30.5</v>
      </c>
      <c r="H50" s="719">
        <f t="shared" si="14"/>
        <v>30.5</v>
      </c>
      <c r="I50" s="718">
        <f t="shared" si="14"/>
        <v>30.5</v>
      </c>
      <c r="K50" s="148"/>
      <c r="L50" s="148"/>
      <c r="M50" s="148"/>
      <c r="N50" s="148"/>
    </row>
    <row r="51" spans="1:14" s="147" customFormat="1" ht="27" x14ac:dyDescent="0.25">
      <c r="A51" s="534" t="s">
        <v>78</v>
      </c>
      <c r="B51" s="645" t="s">
        <v>581</v>
      </c>
      <c r="C51" s="646" t="s">
        <v>17</v>
      </c>
      <c r="D51" s="647" t="s">
        <v>77</v>
      </c>
      <c r="E51" s="674" t="s">
        <v>516</v>
      </c>
      <c r="F51" s="631" t="s">
        <v>29</v>
      </c>
      <c r="G51" s="717">
        <f t="shared" si="14"/>
        <v>30.5</v>
      </c>
      <c r="H51" s="719">
        <f t="shared" si="14"/>
        <v>30.5</v>
      </c>
      <c r="I51" s="718">
        <f t="shared" si="14"/>
        <v>30.5</v>
      </c>
      <c r="K51" s="148"/>
      <c r="L51" s="148"/>
      <c r="M51" s="148"/>
      <c r="N51" s="148"/>
    </row>
    <row r="52" spans="1:14" s="147" customFormat="1" x14ac:dyDescent="0.2">
      <c r="A52" s="487" t="s">
        <v>79</v>
      </c>
      <c r="B52" s="645" t="s">
        <v>581</v>
      </c>
      <c r="C52" s="649" t="s">
        <v>17</v>
      </c>
      <c r="D52" s="650" t="s">
        <v>77</v>
      </c>
      <c r="E52" s="676" t="s">
        <v>516</v>
      </c>
      <c r="F52" s="632" t="s">
        <v>52</v>
      </c>
      <c r="G52" s="717">
        <f>'Прил.3(старое) ведомств.расходы'!K115</f>
        <v>30.5</v>
      </c>
      <c r="H52" s="719">
        <f>'Прил.3(старое) ведомств.расходы'!L115</f>
        <v>30.5</v>
      </c>
      <c r="I52" s="718">
        <f>'Прил.3(старое) ведомств.расходы'!M115</f>
        <v>30.5</v>
      </c>
      <c r="K52" s="148"/>
      <c r="L52" s="148"/>
      <c r="M52" s="148"/>
      <c r="N52" s="148"/>
    </row>
    <row r="53" spans="1:14" s="147" customFormat="1" ht="12.75" x14ac:dyDescent="0.2">
      <c r="A53" s="697" t="s">
        <v>377</v>
      </c>
      <c r="B53" s="645" t="s">
        <v>581</v>
      </c>
      <c r="C53" s="646" t="s">
        <v>17</v>
      </c>
      <c r="D53" s="647" t="s">
        <v>21</v>
      </c>
      <c r="E53" s="674" t="s">
        <v>500</v>
      </c>
      <c r="F53" s="631" t="s">
        <v>29</v>
      </c>
      <c r="G53" s="721">
        <f t="shared" ref="G53:I57" si="16">G54</f>
        <v>0</v>
      </c>
      <c r="H53" s="726">
        <f t="shared" si="16"/>
        <v>0</v>
      </c>
      <c r="I53" s="722">
        <f t="shared" si="16"/>
        <v>0</v>
      </c>
      <c r="K53" s="148"/>
      <c r="L53" s="148"/>
      <c r="M53" s="148"/>
      <c r="N53" s="148"/>
    </row>
    <row r="54" spans="1:14" s="147" customFormat="1" ht="24" x14ac:dyDescent="0.2">
      <c r="A54" s="684" t="s">
        <v>578</v>
      </c>
      <c r="B54" s="648" t="s">
        <v>581</v>
      </c>
      <c r="C54" s="649" t="s">
        <v>17</v>
      </c>
      <c r="D54" s="650" t="s">
        <v>21</v>
      </c>
      <c r="E54" s="676" t="s">
        <v>501</v>
      </c>
      <c r="F54" s="632" t="s">
        <v>29</v>
      </c>
      <c r="G54" s="721">
        <f>G56</f>
        <v>0</v>
      </c>
      <c r="H54" s="726">
        <f>H56</f>
        <v>0</v>
      </c>
      <c r="I54" s="722">
        <f>I56</f>
        <v>0</v>
      </c>
      <c r="K54" s="148"/>
      <c r="L54" s="148"/>
      <c r="M54" s="148"/>
      <c r="N54" s="148"/>
    </row>
    <row r="55" spans="1:14" s="147" customFormat="1" x14ac:dyDescent="0.2">
      <c r="A55" s="685" t="s">
        <v>419</v>
      </c>
      <c r="B55" s="648" t="s">
        <v>581</v>
      </c>
      <c r="C55" s="649" t="s">
        <v>17</v>
      </c>
      <c r="D55" s="650" t="s">
        <v>21</v>
      </c>
      <c r="E55" s="676" t="s">
        <v>502</v>
      </c>
      <c r="F55" s="632" t="s">
        <v>29</v>
      </c>
      <c r="G55" s="721"/>
      <c r="H55" s="726"/>
      <c r="I55" s="722"/>
      <c r="K55" s="148"/>
      <c r="L55" s="148"/>
      <c r="M55" s="148"/>
      <c r="N55" s="148"/>
    </row>
    <row r="56" spans="1:14" s="147" customFormat="1" ht="36" x14ac:dyDescent="0.2">
      <c r="A56" s="684" t="s">
        <v>423</v>
      </c>
      <c r="B56" s="648" t="s">
        <v>581</v>
      </c>
      <c r="C56" s="649" t="s">
        <v>17</v>
      </c>
      <c r="D56" s="650" t="s">
        <v>21</v>
      </c>
      <c r="E56" s="676" t="s">
        <v>517</v>
      </c>
      <c r="F56" s="632" t="s">
        <v>29</v>
      </c>
      <c r="G56" s="721">
        <f t="shared" si="16"/>
        <v>0</v>
      </c>
      <c r="H56" s="726">
        <f t="shared" si="16"/>
        <v>0</v>
      </c>
      <c r="I56" s="722">
        <f t="shared" si="16"/>
        <v>0</v>
      </c>
      <c r="K56" s="148"/>
      <c r="L56" s="148"/>
      <c r="M56" s="148"/>
      <c r="N56" s="148"/>
    </row>
    <row r="57" spans="1:14" s="147" customFormat="1" ht="25.5" customHeight="1" x14ac:dyDescent="0.25">
      <c r="A57" s="534" t="s">
        <v>378</v>
      </c>
      <c r="B57" s="648" t="s">
        <v>581</v>
      </c>
      <c r="C57" s="649" t="s">
        <v>17</v>
      </c>
      <c r="D57" s="650" t="s">
        <v>21</v>
      </c>
      <c r="E57" s="676" t="s">
        <v>518</v>
      </c>
      <c r="F57" s="632" t="s">
        <v>29</v>
      </c>
      <c r="G57" s="721">
        <f>G58</f>
        <v>0</v>
      </c>
      <c r="H57" s="726">
        <f t="shared" si="16"/>
        <v>0</v>
      </c>
      <c r="I57" s="722">
        <f t="shared" si="16"/>
        <v>0</v>
      </c>
      <c r="K57" s="148"/>
      <c r="L57" s="148"/>
      <c r="M57" s="148"/>
      <c r="N57" s="148"/>
    </row>
    <row r="58" spans="1:14" s="147" customFormat="1" x14ac:dyDescent="0.2">
      <c r="A58" s="487" t="s">
        <v>393</v>
      </c>
      <c r="B58" s="648" t="s">
        <v>581</v>
      </c>
      <c r="C58" s="649" t="s">
        <v>17</v>
      </c>
      <c r="D58" s="650" t="s">
        <v>21</v>
      </c>
      <c r="E58" s="676" t="s">
        <v>518</v>
      </c>
      <c r="F58" s="632" t="s">
        <v>392</v>
      </c>
      <c r="G58" s="721">
        <f>'Прил.3(старое) ведомств.расходы'!K123</f>
        <v>0</v>
      </c>
      <c r="H58" s="726">
        <f>'Прил.3(старое) ведомств.расходы'!L123</f>
        <v>0</v>
      </c>
      <c r="I58" s="722">
        <f>'Прил.3(старое) ведомств.расходы'!M123</f>
        <v>0</v>
      </c>
      <c r="K58" s="148"/>
      <c r="L58" s="148"/>
      <c r="M58" s="148"/>
      <c r="N58" s="148"/>
    </row>
    <row r="59" spans="1:14" s="147" customFormat="1" ht="12.75" x14ac:dyDescent="0.2">
      <c r="A59" s="698" t="s">
        <v>24</v>
      </c>
      <c r="B59" s="645" t="s">
        <v>581</v>
      </c>
      <c r="C59" s="654" t="s">
        <v>17</v>
      </c>
      <c r="D59" s="655" t="s">
        <v>33</v>
      </c>
      <c r="E59" s="677" t="s">
        <v>500</v>
      </c>
      <c r="F59" s="634" t="s">
        <v>29</v>
      </c>
      <c r="G59" s="723">
        <f>G60</f>
        <v>0</v>
      </c>
      <c r="H59" s="724">
        <f t="shared" ref="H59:I63" si="17">H60</f>
        <v>0</v>
      </c>
      <c r="I59" s="744">
        <f t="shared" si="17"/>
        <v>0</v>
      </c>
      <c r="K59" s="148"/>
      <c r="L59" s="148"/>
      <c r="M59" s="148"/>
      <c r="N59" s="148"/>
    </row>
    <row r="60" spans="1:14" s="147" customFormat="1" ht="24" x14ac:dyDescent="0.2">
      <c r="A60" s="686" t="s">
        <v>578</v>
      </c>
      <c r="B60" s="645" t="s">
        <v>581</v>
      </c>
      <c r="C60" s="654" t="s">
        <v>17</v>
      </c>
      <c r="D60" s="655" t="s">
        <v>33</v>
      </c>
      <c r="E60" s="677" t="s">
        <v>501</v>
      </c>
      <c r="F60" s="634" t="s">
        <v>29</v>
      </c>
      <c r="G60" s="723">
        <f>G62</f>
        <v>0</v>
      </c>
      <c r="H60" s="724">
        <f>H62</f>
        <v>0</v>
      </c>
      <c r="I60" s="744">
        <f>I62</f>
        <v>0</v>
      </c>
      <c r="K60" s="148"/>
      <c r="L60" s="148"/>
      <c r="M60" s="148"/>
      <c r="N60" s="148"/>
    </row>
    <row r="61" spans="1:14" s="147" customFormat="1" x14ac:dyDescent="0.2">
      <c r="A61" s="686" t="s">
        <v>419</v>
      </c>
      <c r="B61" s="645" t="s">
        <v>581</v>
      </c>
      <c r="C61" s="654" t="s">
        <v>17</v>
      </c>
      <c r="D61" s="655" t="s">
        <v>33</v>
      </c>
      <c r="E61" s="677" t="s">
        <v>502</v>
      </c>
      <c r="F61" s="634" t="s">
        <v>29</v>
      </c>
      <c r="G61" s="723">
        <f>G62</f>
        <v>0</v>
      </c>
      <c r="H61" s="724">
        <f t="shared" ref="H61:I61" si="18">H62</f>
        <v>0</v>
      </c>
      <c r="I61" s="744">
        <f t="shared" si="18"/>
        <v>0</v>
      </c>
      <c r="K61" s="148"/>
      <c r="L61" s="148"/>
      <c r="M61" s="148"/>
      <c r="N61" s="148"/>
    </row>
    <row r="62" spans="1:14" s="147" customFormat="1" ht="24.75" customHeight="1" x14ac:dyDescent="0.2">
      <c r="A62" s="684" t="s">
        <v>424</v>
      </c>
      <c r="B62" s="645" t="s">
        <v>581</v>
      </c>
      <c r="C62" s="649" t="s">
        <v>17</v>
      </c>
      <c r="D62" s="650" t="s">
        <v>33</v>
      </c>
      <c r="E62" s="676" t="s">
        <v>519</v>
      </c>
      <c r="F62" s="632" t="s">
        <v>29</v>
      </c>
      <c r="G62" s="720">
        <f>G63</f>
        <v>0</v>
      </c>
      <c r="H62" s="725">
        <f t="shared" si="17"/>
        <v>0</v>
      </c>
      <c r="I62" s="727">
        <f t="shared" si="17"/>
        <v>0</v>
      </c>
      <c r="K62" s="148"/>
      <c r="L62" s="148"/>
      <c r="M62" s="148"/>
      <c r="N62" s="148"/>
    </row>
    <row r="63" spans="1:14" s="147" customFormat="1" ht="13.5" x14ac:dyDescent="0.25">
      <c r="A63" s="534" t="s">
        <v>114</v>
      </c>
      <c r="B63" s="645" t="s">
        <v>581</v>
      </c>
      <c r="C63" s="649" t="s">
        <v>17</v>
      </c>
      <c r="D63" s="650" t="s">
        <v>33</v>
      </c>
      <c r="E63" s="676" t="s">
        <v>520</v>
      </c>
      <c r="F63" s="632" t="s">
        <v>29</v>
      </c>
      <c r="G63" s="720">
        <f>G64</f>
        <v>0</v>
      </c>
      <c r="H63" s="725">
        <f t="shared" si="17"/>
        <v>0</v>
      </c>
      <c r="I63" s="727">
        <f t="shared" si="17"/>
        <v>0</v>
      </c>
      <c r="K63" s="148"/>
      <c r="L63" s="148"/>
      <c r="M63" s="148"/>
      <c r="N63" s="148"/>
    </row>
    <row r="64" spans="1:14" s="147" customFormat="1" x14ac:dyDescent="0.2">
      <c r="A64" s="487" t="s">
        <v>116</v>
      </c>
      <c r="B64" s="645" t="s">
        <v>581</v>
      </c>
      <c r="C64" s="649" t="s">
        <v>17</v>
      </c>
      <c r="D64" s="650" t="s">
        <v>33</v>
      </c>
      <c r="E64" s="676" t="s">
        <v>520</v>
      </c>
      <c r="F64" s="632" t="s">
        <v>35</v>
      </c>
      <c r="G64" s="720">
        <f>'Прил.3(старое) ведомств.расходы'!K130</f>
        <v>0</v>
      </c>
      <c r="H64" s="725">
        <f>'Прил.3(старое) ведомств.расходы'!L130</f>
        <v>0</v>
      </c>
      <c r="I64" s="727">
        <f>'Прил.3(старое) ведомств.расходы'!M130</f>
        <v>0</v>
      </c>
      <c r="K64" s="148"/>
      <c r="L64" s="148"/>
      <c r="M64" s="148"/>
      <c r="N64" s="148"/>
    </row>
    <row r="65" spans="1:14" s="147" customFormat="1" ht="12.75" x14ac:dyDescent="0.2">
      <c r="A65" s="699" t="s">
        <v>368</v>
      </c>
      <c r="B65" s="651" t="s">
        <v>581</v>
      </c>
      <c r="C65" s="652" t="s">
        <v>17</v>
      </c>
      <c r="D65" s="653" t="s">
        <v>369</v>
      </c>
      <c r="E65" s="678" t="s">
        <v>500</v>
      </c>
      <c r="F65" s="635" t="s">
        <v>29</v>
      </c>
      <c r="G65" s="721">
        <f t="shared" ref="G65:G69" si="19">G66</f>
        <v>0</v>
      </c>
      <c r="H65" s="726"/>
      <c r="I65" s="722"/>
      <c r="K65" s="148"/>
      <c r="L65" s="148"/>
      <c r="M65" s="148"/>
      <c r="N65" s="148"/>
    </row>
    <row r="66" spans="1:14" s="147" customFormat="1" ht="24" x14ac:dyDescent="0.2">
      <c r="A66" s="684" t="s">
        <v>578</v>
      </c>
      <c r="B66" s="651" t="s">
        <v>581</v>
      </c>
      <c r="C66" s="652" t="s">
        <v>17</v>
      </c>
      <c r="D66" s="653" t="s">
        <v>369</v>
      </c>
      <c r="E66" s="678" t="s">
        <v>501</v>
      </c>
      <c r="F66" s="635" t="s">
        <v>29</v>
      </c>
      <c r="G66" s="721">
        <f>G68</f>
        <v>0</v>
      </c>
      <c r="H66" s="726"/>
      <c r="I66" s="722"/>
      <c r="K66" s="148"/>
      <c r="L66" s="148"/>
      <c r="M66" s="148"/>
      <c r="N66" s="148"/>
    </row>
    <row r="67" spans="1:14" s="147" customFormat="1" x14ac:dyDescent="0.2">
      <c r="A67" s="686" t="s">
        <v>419</v>
      </c>
      <c r="B67" s="645" t="s">
        <v>581</v>
      </c>
      <c r="C67" s="654" t="s">
        <v>17</v>
      </c>
      <c r="D67" s="655" t="s">
        <v>369</v>
      </c>
      <c r="E67" s="677" t="s">
        <v>502</v>
      </c>
      <c r="F67" s="634" t="s">
        <v>29</v>
      </c>
      <c r="G67" s="721">
        <f>G68</f>
        <v>0</v>
      </c>
      <c r="H67" s="726">
        <f>H68</f>
        <v>0</v>
      </c>
      <c r="I67" s="722">
        <f>I68</f>
        <v>0</v>
      </c>
      <c r="K67" s="148"/>
      <c r="L67" s="148"/>
      <c r="M67" s="148"/>
      <c r="N67" s="148"/>
    </row>
    <row r="68" spans="1:14" s="147" customFormat="1" ht="24" x14ac:dyDescent="0.2">
      <c r="A68" s="686" t="s">
        <v>421</v>
      </c>
      <c r="B68" s="651" t="s">
        <v>581</v>
      </c>
      <c r="C68" s="652" t="s">
        <v>17</v>
      </c>
      <c r="D68" s="653" t="s">
        <v>369</v>
      </c>
      <c r="E68" s="678" t="s">
        <v>503</v>
      </c>
      <c r="F68" s="635" t="s">
        <v>29</v>
      </c>
      <c r="G68" s="721">
        <f t="shared" si="19"/>
        <v>0</v>
      </c>
      <c r="H68" s="726"/>
      <c r="I68" s="722"/>
      <c r="K68" s="148"/>
      <c r="L68" s="148"/>
      <c r="M68" s="148"/>
      <c r="N68" s="148"/>
    </row>
    <row r="69" spans="1:14" s="147" customFormat="1" ht="13.5" x14ac:dyDescent="0.2">
      <c r="A69" s="690" t="s">
        <v>2</v>
      </c>
      <c r="B69" s="651" t="s">
        <v>581</v>
      </c>
      <c r="C69" s="652" t="s">
        <v>17</v>
      </c>
      <c r="D69" s="653" t="s">
        <v>369</v>
      </c>
      <c r="E69" s="678" t="s">
        <v>505</v>
      </c>
      <c r="F69" s="635" t="s">
        <v>29</v>
      </c>
      <c r="G69" s="721">
        <f t="shared" si="19"/>
        <v>0</v>
      </c>
      <c r="H69" s="726"/>
      <c r="I69" s="722"/>
      <c r="K69" s="148"/>
      <c r="L69" s="148"/>
      <c r="M69" s="148"/>
      <c r="N69" s="148"/>
    </row>
    <row r="70" spans="1:14" s="147" customFormat="1" x14ac:dyDescent="0.2">
      <c r="A70" s="694" t="s">
        <v>185</v>
      </c>
      <c r="B70" s="651" t="s">
        <v>581</v>
      </c>
      <c r="C70" s="652" t="s">
        <v>17</v>
      </c>
      <c r="D70" s="653" t="s">
        <v>369</v>
      </c>
      <c r="E70" s="678" t="s">
        <v>505</v>
      </c>
      <c r="F70" s="635" t="s">
        <v>184</v>
      </c>
      <c r="G70" s="721">
        <f>'Прил.3(старое) ведомств.расходы'!K137</f>
        <v>0</v>
      </c>
      <c r="H70" s="726">
        <f>'Прил.3(старое) ведомств.расходы'!L137</f>
        <v>0</v>
      </c>
      <c r="I70" s="722">
        <f>'Прил.3(старое) ведомств.расходы'!M137</f>
        <v>0</v>
      </c>
      <c r="K70" s="148"/>
      <c r="L70" s="148"/>
      <c r="M70" s="148"/>
      <c r="N70" s="148"/>
    </row>
    <row r="71" spans="1:14" s="147" customFormat="1" ht="12.75" x14ac:dyDescent="0.2">
      <c r="A71" s="699" t="s">
        <v>36</v>
      </c>
      <c r="B71" s="645" t="s">
        <v>581</v>
      </c>
      <c r="C71" s="646" t="s">
        <v>20</v>
      </c>
      <c r="D71" s="647" t="s">
        <v>28</v>
      </c>
      <c r="E71" s="674" t="s">
        <v>500</v>
      </c>
      <c r="F71" s="631" t="s">
        <v>29</v>
      </c>
      <c r="G71" s="717">
        <f>G72</f>
        <v>128.5</v>
      </c>
      <c r="H71" s="719">
        <f>H72</f>
        <v>134.5</v>
      </c>
      <c r="I71" s="718">
        <f>I72</f>
        <v>139.4</v>
      </c>
      <c r="K71" s="148"/>
      <c r="L71" s="148"/>
      <c r="M71" s="148"/>
      <c r="N71" s="148"/>
    </row>
    <row r="72" spans="1:14" s="147" customFormat="1" x14ac:dyDescent="0.2">
      <c r="A72" s="700" t="s">
        <v>117</v>
      </c>
      <c r="B72" s="645" t="s">
        <v>581</v>
      </c>
      <c r="C72" s="646" t="s">
        <v>20</v>
      </c>
      <c r="D72" s="647" t="s">
        <v>22</v>
      </c>
      <c r="E72" s="674" t="s">
        <v>500</v>
      </c>
      <c r="F72" s="631" t="s">
        <v>29</v>
      </c>
      <c r="G72" s="717">
        <f>G75</f>
        <v>128.5</v>
      </c>
      <c r="H72" s="719">
        <f>H75</f>
        <v>134.5</v>
      </c>
      <c r="I72" s="718">
        <f>I75</f>
        <v>139.4</v>
      </c>
      <c r="K72" s="148"/>
      <c r="L72" s="148"/>
      <c r="M72" s="148"/>
      <c r="N72" s="148"/>
    </row>
    <row r="73" spans="1:14" s="147" customFormat="1" ht="24" x14ac:dyDescent="0.2">
      <c r="A73" s="684" t="s">
        <v>578</v>
      </c>
      <c r="B73" s="645" t="s">
        <v>581</v>
      </c>
      <c r="C73" s="646" t="s">
        <v>20</v>
      </c>
      <c r="D73" s="647" t="s">
        <v>22</v>
      </c>
      <c r="E73" s="674" t="s">
        <v>501</v>
      </c>
      <c r="F73" s="631" t="s">
        <v>29</v>
      </c>
      <c r="G73" s="717">
        <f>G75</f>
        <v>128.5</v>
      </c>
      <c r="H73" s="719">
        <f>H75</f>
        <v>134.5</v>
      </c>
      <c r="I73" s="718">
        <f>I75</f>
        <v>139.4</v>
      </c>
      <c r="K73" s="148"/>
      <c r="L73" s="148"/>
      <c r="M73" s="148"/>
      <c r="N73" s="148"/>
    </row>
    <row r="74" spans="1:14" s="147" customFormat="1" x14ac:dyDescent="0.2">
      <c r="A74" s="686" t="s">
        <v>419</v>
      </c>
      <c r="B74" s="645" t="s">
        <v>581</v>
      </c>
      <c r="C74" s="654" t="s">
        <v>20</v>
      </c>
      <c r="D74" s="655" t="s">
        <v>22</v>
      </c>
      <c r="E74" s="677" t="s">
        <v>502</v>
      </c>
      <c r="F74" s="634" t="s">
        <v>29</v>
      </c>
      <c r="G74" s="717">
        <f>G75</f>
        <v>128.5</v>
      </c>
      <c r="H74" s="719">
        <f t="shared" ref="H74:I74" si="20">H75</f>
        <v>134.5</v>
      </c>
      <c r="I74" s="718">
        <f t="shared" si="20"/>
        <v>139.4</v>
      </c>
      <c r="K74" s="148"/>
      <c r="L74" s="148"/>
      <c r="M74" s="148"/>
      <c r="N74" s="148"/>
    </row>
    <row r="75" spans="1:14" s="147" customFormat="1" ht="24" x14ac:dyDescent="0.2">
      <c r="A75" s="701" t="s">
        <v>425</v>
      </c>
      <c r="B75" s="645" t="s">
        <v>581</v>
      </c>
      <c r="C75" s="649" t="s">
        <v>20</v>
      </c>
      <c r="D75" s="647" t="s">
        <v>22</v>
      </c>
      <c r="E75" s="674" t="s">
        <v>521</v>
      </c>
      <c r="F75" s="631" t="s">
        <v>29</v>
      </c>
      <c r="G75" s="720">
        <f t="shared" ref="G75:I75" si="21">G76</f>
        <v>128.5</v>
      </c>
      <c r="H75" s="725">
        <f t="shared" si="21"/>
        <v>134.5</v>
      </c>
      <c r="I75" s="727">
        <f t="shared" si="21"/>
        <v>139.4</v>
      </c>
      <c r="K75" s="148"/>
      <c r="L75" s="148"/>
      <c r="M75" s="148"/>
      <c r="N75" s="148"/>
    </row>
    <row r="76" spans="1:14" s="147" customFormat="1" ht="27" x14ac:dyDescent="0.25">
      <c r="A76" s="534" t="s">
        <v>414</v>
      </c>
      <c r="B76" s="645" t="s">
        <v>581</v>
      </c>
      <c r="C76" s="646" t="s">
        <v>20</v>
      </c>
      <c r="D76" s="647" t="s">
        <v>22</v>
      </c>
      <c r="E76" s="674" t="s">
        <v>522</v>
      </c>
      <c r="F76" s="631" t="s">
        <v>29</v>
      </c>
      <c r="G76" s="717">
        <f>G77+G78</f>
        <v>128.5</v>
      </c>
      <c r="H76" s="719">
        <f>H77+H78</f>
        <v>134.5</v>
      </c>
      <c r="I76" s="718">
        <f>I77+I78</f>
        <v>139.4</v>
      </c>
      <c r="K76" s="148"/>
      <c r="L76" s="148"/>
      <c r="M76" s="148"/>
      <c r="N76" s="148"/>
    </row>
    <row r="77" spans="1:14" s="147" customFormat="1" x14ac:dyDescent="0.2">
      <c r="A77" s="689" t="s">
        <v>59</v>
      </c>
      <c r="B77" s="645" t="s">
        <v>581</v>
      </c>
      <c r="C77" s="649" t="s">
        <v>20</v>
      </c>
      <c r="D77" s="647" t="s">
        <v>22</v>
      </c>
      <c r="E77" s="674" t="s">
        <v>522</v>
      </c>
      <c r="F77" s="632" t="s">
        <v>58</v>
      </c>
      <c r="G77" s="720">
        <f>'Прил.3(старое) ведомств.расходы'!K147</f>
        <v>127.5</v>
      </c>
      <c r="H77" s="725">
        <f>'Прил.3(старое) ведомств.расходы'!L147</f>
        <v>132.5</v>
      </c>
      <c r="I77" s="727">
        <f>'Прил.3(старое) ведомств.расходы'!M147</f>
        <v>136.4</v>
      </c>
      <c r="K77" s="148"/>
      <c r="L77" s="148"/>
      <c r="M77" s="148"/>
      <c r="N77" s="148"/>
    </row>
    <row r="78" spans="1:14" s="147" customFormat="1" ht="15" customHeight="1" x14ac:dyDescent="0.2">
      <c r="A78" s="693" t="s">
        <v>128</v>
      </c>
      <c r="B78" s="645" t="s">
        <v>581</v>
      </c>
      <c r="C78" s="649" t="s">
        <v>20</v>
      </c>
      <c r="D78" s="647" t="s">
        <v>22</v>
      </c>
      <c r="E78" s="674" t="s">
        <v>522</v>
      </c>
      <c r="F78" s="632" t="s">
        <v>60</v>
      </c>
      <c r="G78" s="721">
        <f>'Прил.3(старое) ведомств.расходы'!K154</f>
        <v>1</v>
      </c>
      <c r="H78" s="726">
        <f>'Прил.3(старое) ведомств.расходы'!L154</f>
        <v>2</v>
      </c>
      <c r="I78" s="722">
        <f>'Прил.3(старое) ведомств.расходы'!M154</f>
        <v>3</v>
      </c>
      <c r="K78" s="148"/>
      <c r="L78" s="148"/>
      <c r="M78" s="148"/>
      <c r="N78" s="148"/>
    </row>
    <row r="79" spans="1:14" s="147" customFormat="1" ht="15.75" customHeight="1" x14ac:dyDescent="0.2">
      <c r="A79" s="683" t="s">
        <v>11</v>
      </c>
      <c r="B79" s="645" t="s">
        <v>581</v>
      </c>
      <c r="C79" s="649" t="s">
        <v>22</v>
      </c>
      <c r="D79" s="650" t="s">
        <v>28</v>
      </c>
      <c r="E79" s="676" t="s">
        <v>500</v>
      </c>
      <c r="F79" s="632" t="s">
        <v>29</v>
      </c>
      <c r="G79" s="717">
        <f>G80+G88</f>
        <v>1</v>
      </c>
      <c r="H79" s="719">
        <f>H80+H88</f>
        <v>1</v>
      </c>
      <c r="I79" s="718">
        <f>I80+I88</f>
        <v>1</v>
      </c>
      <c r="K79" s="148"/>
      <c r="L79" s="148"/>
      <c r="M79" s="148"/>
      <c r="N79" s="148"/>
    </row>
    <row r="80" spans="1:14" s="147" customFormat="1" ht="25.5" x14ac:dyDescent="0.2">
      <c r="A80" s="699" t="s">
        <v>397</v>
      </c>
      <c r="B80" s="645" t="s">
        <v>581</v>
      </c>
      <c r="C80" s="646" t="s">
        <v>22</v>
      </c>
      <c r="D80" s="647" t="s">
        <v>37</v>
      </c>
      <c r="E80" s="674" t="s">
        <v>500</v>
      </c>
      <c r="F80" s="631" t="s">
        <v>29</v>
      </c>
      <c r="G80" s="717">
        <f>G84+G86</f>
        <v>0</v>
      </c>
      <c r="H80" s="719">
        <f>H84+H86</f>
        <v>0</v>
      </c>
      <c r="I80" s="718">
        <f>I84+I86</f>
        <v>0</v>
      </c>
      <c r="K80" s="148"/>
      <c r="L80" s="148"/>
      <c r="M80" s="148"/>
      <c r="N80" s="148"/>
    </row>
    <row r="81" spans="1:14" s="147" customFormat="1" ht="24" x14ac:dyDescent="0.2">
      <c r="A81" s="684" t="s">
        <v>578</v>
      </c>
      <c r="B81" s="645" t="s">
        <v>581</v>
      </c>
      <c r="C81" s="646" t="s">
        <v>22</v>
      </c>
      <c r="D81" s="647" t="s">
        <v>37</v>
      </c>
      <c r="E81" s="674" t="s">
        <v>501</v>
      </c>
      <c r="F81" s="631" t="s">
        <v>29</v>
      </c>
      <c r="G81" s="717">
        <f>G83</f>
        <v>0</v>
      </c>
      <c r="H81" s="719">
        <f t="shared" ref="H81:I81" si="22">H83</f>
        <v>0</v>
      </c>
      <c r="I81" s="718">
        <f t="shared" si="22"/>
        <v>0</v>
      </c>
      <c r="K81" s="148"/>
      <c r="L81" s="148"/>
      <c r="M81" s="148"/>
      <c r="N81" s="148"/>
    </row>
    <row r="82" spans="1:14" s="147" customFormat="1" x14ac:dyDescent="0.2">
      <c r="A82" s="686" t="s">
        <v>419</v>
      </c>
      <c r="B82" s="645" t="s">
        <v>581</v>
      </c>
      <c r="C82" s="654" t="s">
        <v>22</v>
      </c>
      <c r="D82" s="655" t="s">
        <v>37</v>
      </c>
      <c r="E82" s="677" t="s">
        <v>502</v>
      </c>
      <c r="F82" s="634" t="s">
        <v>29</v>
      </c>
      <c r="G82" s="717">
        <f>G83</f>
        <v>0</v>
      </c>
      <c r="H82" s="719">
        <f t="shared" ref="H82:I82" si="23">H83</f>
        <v>0</v>
      </c>
      <c r="I82" s="718">
        <f t="shared" si="23"/>
        <v>0</v>
      </c>
      <c r="K82" s="148"/>
      <c r="L82" s="148"/>
      <c r="M82" s="148"/>
      <c r="N82" s="148"/>
    </row>
    <row r="83" spans="1:14" s="147" customFormat="1" ht="47.25" customHeight="1" x14ac:dyDescent="0.2">
      <c r="A83" s="684" t="s">
        <v>426</v>
      </c>
      <c r="B83" s="645" t="s">
        <v>581</v>
      </c>
      <c r="C83" s="646" t="s">
        <v>22</v>
      </c>
      <c r="D83" s="647" t="s">
        <v>37</v>
      </c>
      <c r="E83" s="674" t="s">
        <v>523</v>
      </c>
      <c r="F83" s="631" t="s">
        <v>29</v>
      </c>
      <c r="G83" s="717">
        <f>G84+G86</f>
        <v>0</v>
      </c>
      <c r="H83" s="719">
        <f>H84+H86</f>
        <v>0</v>
      </c>
      <c r="I83" s="718">
        <f>I84+I86</f>
        <v>0</v>
      </c>
      <c r="K83" s="148"/>
      <c r="L83" s="148"/>
      <c r="M83" s="148"/>
      <c r="N83" s="148"/>
    </row>
    <row r="84" spans="1:14" s="147" customFormat="1" ht="27" x14ac:dyDescent="0.25">
      <c r="A84" s="534" t="s">
        <v>122</v>
      </c>
      <c r="B84" s="645" t="s">
        <v>581</v>
      </c>
      <c r="C84" s="646" t="s">
        <v>22</v>
      </c>
      <c r="D84" s="647" t="s">
        <v>37</v>
      </c>
      <c r="E84" s="674" t="s">
        <v>524</v>
      </c>
      <c r="F84" s="631" t="s">
        <v>29</v>
      </c>
      <c r="G84" s="717">
        <f>G85</f>
        <v>0</v>
      </c>
      <c r="H84" s="719">
        <f>H85</f>
        <v>0</v>
      </c>
      <c r="I84" s="718">
        <f>I85</f>
        <v>0</v>
      </c>
      <c r="K84" s="148"/>
      <c r="L84" s="148"/>
      <c r="M84" s="148"/>
      <c r="N84" s="148"/>
    </row>
    <row r="85" spans="1:14" s="147" customFormat="1" ht="14.25" customHeight="1" x14ac:dyDescent="0.2">
      <c r="A85" s="487" t="s">
        <v>124</v>
      </c>
      <c r="B85" s="648" t="s">
        <v>581</v>
      </c>
      <c r="C85" s="649" t="s">
        <v>22</v>
      </c>
      <c r="D85" s="650" t="s">
        <v>37</v>
      </c>
      <c r="E85" s="676" t="s">
        <v>524</v>
      </c>
      <c r="F85" s="632" t="s">
        <v>65</v>
      </c>
      <c r="G85" s="720">
        <f>'Прил.3(старое) ведомств.расходы'!K164</f>
        <v>0</v>
      </c>
      <c r="H85" s="725">
        <f>'Прил.3(старое) ведомств.расходы'!L164</f>
        <v>0</v>
      </c>
      <c r="I85" s="727">
        <f>'Прил.3(старое) ведомств.расходы'!M164</f>
        <v>0</v>
      </c>
      <c r="K85" s="148"/>
      <c r="L85" s="148"/>
      <c r="M85" s="148"/>
      <c r="N85" s="148"/>
    </row>
    <row r="86" spans="1:14" s="147" customFormat="1" ht="13.5" x14ac:dyDescent="0.25">
      <c r="A86" s="534" t="s">
        <v>126</v>
      </c>
      <c r="B86" s="645" t="s">
        <v>581</v>
      </c>
      <c r="C86" s="646" t="s">
        <v>22</v>
      </c>
      <c r="D86" s="647" t="s">
        <v>37</v>
      </c>
      <c r="E86" s="674" t="s">
        <v>525</v>
      </c>
      <c r="F86" s="631" t="s">
        <v>29</v>
      </c>
      <c r="G86" s="717">
        <f t="shared" ref="G86:I86" si="24">G87</f>
        <v>0</v>
      </c>
      <c r="H86" s="719">
        <f t="shared" si="24"/>
        <v>0</v>
      </c>
      <c r="I86" s="718">
        <f t="shared" si="24"/>
        <v>0</v>
      </c>
      <c r="K86" s="148"/>
      <c r="L86" s="148"/>
      <c r="M86" s="148"/>
      <c r="N86" s="148"/>
    </row>
    <row r="87" spans="1:14" s="147" customFormat="1" ht="17.25" customHeight="1" x14ac:dyDescent="0.2">
      <c r="A87" s="693" t="s">
        <v>128</v>
      </c>
      <c r="B87" s="648" t="s">
        <v>581</v>
      </c>
      <c r="C87" s="649" t="s">
        <v>22</v>
      </c>
      <c r="D87" s="650" t="s">
        <v>37</v>
      </c>
      <c r="E87" s="676" t="s">
        <v>525</v>
      </c>
      <c r="F87" s="632" t="s">
        <v>60</v>
      </c>
      <c r="G87" s="720">
        <f>'Прил.3(старое) ведомств.расходы'!K172</f>
        <v>0</v>
      </c>
      <c r="H87" s="725">
        <f>'Прил.3(старое) ведомств.расходы'!L172</f>
        <v>0</v>
      </c>
      <c r="I87" s="727">
        <f>'Прил.3(старое) ведомств.расходы'!M172</f>
        <v>0</v>
      </c>
      <c r="K87" s="148"/>
      <c r="L87" s="148"/>
      <c r="M87" s="148"/>
      <c r="N87" s="148"/>
    </row>
    <row r="88" spans="1:14" ht="25.5" x14ac:dyDescent="0.2">
      <c r="A88" s="699" t="s">
        <v>130</v>
      </c>
      <c r="B88" s="645" t="s">
        <v>581</v>
      </c>
      <c r="C88" s="646" t="s">
        <v>22</v>
      </c>
      <c r="D88" s="647" t="s">
        <v>131</v>
      </c>
      <c r="E88" s="674" t="s">
        <v>500</v>
      </c>
      <c r="F88" s="631" t="s">
        <v>29</v>
      </c>
      <c r="G88" s="717">
        <f t="shared" ref="G88:I88" si="25">G89</f>
        <v>1</v>
      </c>
      <c r="H88" s="719">
        <f t="shared" si="25"/>
        <v>1</v>
      </c>
      <c r="I88" s="718">
        <f t="shared" si="25"/>
        <v>1</v>
      </c>
    </row>
    <row r="89" spans="1:14" ht="24" x14ac:dyDescent="0.2">
      <c r="A89" s="684" t="s">
        <v>578</v>
      </c>
      <c r="B89" s="645" t="s">
        <v>581</v>
      </c>
      <c r="C89" s="649" t="s">
        <v>22</v>
      </c>
      <c r="D89" s="650" t="s">
        <v>131</v>
      </c>
      <c r="E89" s="676" t="s">
        <v>501</v>
      </c>
      <c r="F89" s="632" t="s">
        <v>29</v>
      </c>
      <c r="G89" s="720">
        <f>G91</f>
        <v>1</v>
      </c>
      <c r="H89" s="725">
        <f>H91</f>
        <v>1</v>
      </c>
      <c r="I89" s="727">
        <f>I91</f>
        <v>1</v>
      </c>
    </row>
    <row r="90" spans="1:14" x14ac:dyDescent="0.2">
      <c r="A90" s="686" t="s">
        <v>419</v>
      </c>
      <c r="B90" s="645" t="s">
        <v>581</v>
      </c>
      <c r="C90" s="654" t="s">
        <v>22</v>
      </c>
      <c r="D90" s="655" t="s">
        <v>131</v>
      </c>
      <c r="E90" s="677" t="s">
        <v>502</v>
      </c>
      <c r="F90" s="634" t="s">
        <v>29</v>
      </c>
      <c r="G90" s="720">
        <f>G91</f>
        <v>1</v>
      </c>
      <c r="H90" s="725">
        <f>H91</f>
        <v>1</v>
      </c>
      <c r="I90" s="727">
        <f>I91</f>
        <v>1</v>
      </c>
    </row>
    <row r="91" spans="1:14" ht="48.75" customHeight="1" x14ac:dyDescent="0.2">
      <c r="A91" s="684" t="s">
        <v>426</v>
      </c>
      <c r="B91" s="645" t="s">
        <v>581</v>
      </c>
      <c r="C91" s="649" t="s">
        <v>22</v>
      </c>
      <c r="D91" s="650" t="s">
        <v>131</v>
      </c>
      <c r="E91" s="676" t="s">
        <v>523</v>
      </c>
      <c r="F91" s="632" t="s">
        <v>29</v>
      </c>
      <c r="G91" s="720">
        <f>G92+G94+G96</f>
        <v>1</v>
      </c>
      <c r="H91" s="725">
        <f>H92+H94+H96</f>
        <v>1</v>
      </c>
      <c r="I91" s="727">
        <f>I92+I94+I96</f>
        <v>1</v>
      </c>
    </row>
    <row r="92" spans="1:14" ht="24.75" customHeight="1" x14ac:dyDescent="0.25">
      <c r="A92" s="702" t="s">
        <v>494</v>
      </c>
      <c r="B92" s="645" t="s">
        <v>581</v>
      </c>
      <c r="C92" s="646" t="s">
        <v>22</v>
      </c>
      <c r="D92" s="650" t="s">
        <v>131</v>
      </c>
      <c r="E92" s="676" t="s">
        <v>526</v>
      </c>
      <c r="F92" s="631" t="s">
        <v>29</v>
      </c>
      <c r="G92" s="717">
        <f t="shared" ref="G92:I92" si="26">G93</f>
        <v>0.5</v>
      </c>
      <c r="H92" s="719">
        <f t="shared" si="26"/>
        <v>0.5</v>
      </c>
      <c r="I92" s="718">
        <f t="shared" si="26"/>
        <v>0.5</v>
      </c>
    </row>
    <row r="93" spans="1:14" ht="17.25" customHeight="1" x14ac:dyDescent="0.2">
      <c r="A93" s="693" t="s">
        <v>128</v>
      </c>
      <c r="B93" s="648" t="s">
        <v>581</v>
      </c>
      <c r="C93" s="649" t="s">
        <v>22</v>
      </c>
      <c r="D93" s="650" t="s">
        <v>131</v>
      </c>
      <c r="E93" s="676" t="s">
        <v>526</v>
      </c>
      <c r="F93" s="632" t="s">
        <v>60</v>
      </c>
      <c r="G93" s="720">
        <f>'Прил.3(старое) ведомств.расходы'!K183</f>
        <v>0.5</v>
      </c>
      <c r="H93" s="725">
        <f>'Прил.3(старое) ведомств.расходы'!L183</f>
        <v>0.5</v>
      </c>
      <c r="I93" s="727">
        <f>'Прил.3(старое) ведомств.расходы'!M183</f>
        <v>0.5</v>
      </c>
    </row>
    <row r="94" spans="1:14" ht="13.5" x14ac:dyDescent="0.25">
      <c r="A94" s="702" t="s">
        <v>134</v>
      </c>
      <c r="B94" s="645" t="s">
        <v>581</v>
      </c>
      <c r="C94" s="646" t="s">
        <v>22</v>
      </c>
      <c r="D94" s="650" t="s">
        <v>131</v>
      </c>
      <c r="E94" s="676" t="s">
        <v>527</v>
      </c>
      <c r="F94" s="631" t="s">
        <v>29</v>
      </c>
      <c r="G94" s="717">
        <f t="shared" ref="G94:I94" si="27">G95</f>
        <v>0.5</v>
      </c>
      <c r="H94" s="719">
        <f t="shared" si="27"/>
        <v>0.5</v>
      </c>
      <c r="I94" s="718">
        <f t="shared" si="27"/>
        <v>0.5</v>
      </c>
    </row>
    <row r="95" spans="1:14" ht="16.5" customHeight="1" x14ac:dyDescent="0.2">
      <c r="A95" s="693" t="s">
        <v>128</v>
      </c>
      <c r="B95" s="648" t="s">
        <v>581</v>
      </c>
      <c r="C95" s="649" t="s">
        <v>22</v>
      </c>
      <c r="D95" s="650" t="s">
        <v>131</v>
      </c>
      <c r="E95" s="676" t="s">
        <v>527</v>
      </c>
      <c r="F95" s="632" t="s">
        <v>60</v>
      </c>
      <c r="G95" s="720">
        <f>'Прил.3(старое) ведомств.расходы'!K188</f>
        <v>0.5</v>
      </c>
      <c r="H95" s="725">
        <f>'Прил.3(старое) ведомств.расходы'!L188</f>
        <v>0.5</v>
      </c>
      <c r="I95" s="727">
        <f>'Прил.3(старое) ведомств.расходы'!M188</f>
        <v>0.5</v>
      </c>
    </row>
    <row r="96" spans="1:14" ht="13.5" x14ac:dyDescent="0.25">
      <c r="A96" s="534" t="s">
        <v>267</v>
      </c>
      <c r="B96" s="645" t="s">
        <v>581</v>
      </c>
      <c r="C96" s="646" t="s">
        <v>22</v>
      </c>
      <c r="D96" s="647" t="s">
        <v>131</v>
      </c>
      <c r="E96" s="674" t="s">
        <v>528</v>
      </c>
      <c r="F96" s="631" t="s">
        <v>29</v>
      </c>
      <c r="G96" s="721">
        <f>G97</f>
        <v>0</v>
      </c>
      <c r="H96" s="726">
        <f t="shared" ref="H96:I96" si="28">H97</f>
        <v>0</v>
      </c>
      <c r="I96" s="722">
        <f t="shared" si="28"/>
        <v>0</v>
      </c>
    </row>
    <row r="97" spans="1:14" ht="16.5" customHeight="1" x14ac:dyDescent="0.2">
      <c r="A97" s="693" t="s">
        <v>128</v>
      </c>
      <c r="B97" s="648" t="s">
        <v>581</v>
      </c>
      <c r="C97" s="649" t="s">
        <v>22</v>
      </c>
      <c r="D97" s="650" t="s">
        <v>131</v>
      </c>
      <c r="E97" s="676" t="s">
        <v>528</v>
      </c>
      <c r="F97" s="632" t="s">
        <v>60</v>
      </c>
      <c r="G97" s="728">
        <f>'Прил.3(старое) ведомств.расходы'!K193</f>
        <v>0</v>
      </c>
      <c r="H97" s="747">
        <f>'Прил.3(старое) ведомств.расходы'!L193</f>
        <v>0</v>
      </c>
      <c r="I97" s="734">
        <f>'Прил.3(старое) ведомств.расходы'!M193</f>
        <v>0</v>
      </c>
    </row>
    <row r="98" spans="1:14" ht="12.75" x14ac:dyDescent="0.2">
      <c r="A98" s="699" t="s">
        <v>136</v>
      </c>
      <c r="B98" s="656" t="s">
        <v>581</v>
      </c>
      <c r="C98" s="657" t="s">
        <v>18</v>
      </c>
      <c r="D98" s="658" t="s">
        <v>28</v>
      </c>
      <c r="E98" s="674" t="s">
        <v>500</v>
      </c>
      <c r="F98" s="636" t="s">
        <v>29</v>
      </c>
      <c r="G98" s="729">
        <f>G99+G113</f>
        <v>1402.5026399999999</v>
      </c>
      <c r="H98" s="730">
        <f>H99+H113</f>
        <v>729.32400000000007</v>
      </c>
      <c r="I98" s="735">
        <f>I99+I113</f>
        <v>761.95100000000002</v>
      </c>
    </row>
    <row r="99" spans="1:14" ht="12.75" x14ac:dyDescent="0.2">
      <c r="A99" s="699" t="s">
        <v>137</v>
      </c>
      <c r="B99" s="656" t="s">
        <v>581</v>
      </c>
      <c r="C99" s="657" t="s">
        <v>18</v>
      </c>
      <c r="D99" s="658" t="s">
        <v>23</v>
      </c>
      <c r="E99" s="674" t="s">
        <v>500</v>
      </c>
      <c r="F99" s="636" t="s">
        <v>29</v>
      </c>
      <c r="G99" s="729">
        <f t="shared" ref="G99:I99" si="29">G100</f>
        <v>1360.69064</v>
      </c>
      <c r="H99" s="730">
        <f t="shared" si="29"/>
        <v>698.41200000000003</v>
      </c>
      <c r="I99" s="735">
        <f t="shared" si="29"/>
        <v>731.03899999999999</v>
      </c>
      <c r="K99" s="154"/>
      <c r="L99" s="154"/>
      <c r="M99" s="154"/>
    </row>
    <row r="100" spans="1:14" ht="24" x14ac:dyDescent="0.2">
      <c r="A100" s="684" t="s">
        <v>580</v>
      </c>
      <c r="B100" s="645" t="s">
        <v>581</v>
      </c>
      <c r="C100" s="649" t="s">
        <v>18</v>
      </c>
      <c r="D100" s="650" t="s">
        <v>23</v>
      </c>
      <c r="E100" s="676" t="s">
        <v>501</v>
      </c>
      <c r="F100" s="632" t="s">
        <v>29</v>
      </c>
      <c r="G100" s="720">
        <f>G102</f>
        <v>1360.69064</v>
      </c>
      <c r="H100" s="725">
        <f>H102</f>
        <v>698.41200000000003</v>
      </c>
      <c r="I100" s="727">
        <f>I102</f>
        <v>731.03899999999999</v>
      </c>
    </row>
    <row r="101" spans="1:14" x14ac:dyDescent="0.2">
      <c r="A101" s="686" t="s">
        <v>419</v>
      </c>
      <c r="B101" s="645" t="s">
        <v>581</v>
      </c>
      <c r="C101" s="654" t="s">
        <v>18</v>
      </c>
      <c r="D101" s="655" t="s">
        <v>23</v>
      </c>
      <c r="E101" s="677" t="s">
        <v>502</v>
      </c>
      <c r="F101" s="634" t="s">
        <v>29</v>
      </c>
      <c r="G101" s="720">
        <f>G102</f>
        <v>1360.69064</v>
      </c>
      <c r="H101" s="725">
        <f t="shared" ref="H101:I101" si="30">H102</f>
        <v>698.41200000000003</v>
      </c>
      <c r="I101" s="727">
        <f t="shared" si="30"/>
        <v>731.03899999999999</v>
      </c>
    </row>
    <row r="102" spans="1:14" x14ac:dyDescent="0.2">
      <c r="A102" s="703" t="s">
        <v>496</v>
      </c>
      <c r="B102" s="645" t="s">
        <v>581</v>
      </c>
      <c r="C102" s="649" t="s">
        <v>18</v>
      </c>
      <c r="D102" s="650" t="s">
        <v>23</v>
      </c>
      <c r="E102" s="676" t="s">
        <v>529</v>
      </c>
      <c r="F102" s="632" t="s">
        <v>29</v>
      </c>
      <c r="G102" s="717">
        <f>G103+G105+G107+G109+G111</f>
        <v>1360.69064</v>
      </c>
      <c r="H102" s="719">
        <f>H103+H105+H107+H109+H111</f>
        <v>698.41200000000003</v>
      </c>
      <c r="I102" s="718">
        <f>I103+I105+I107+I109+I111</f>
        <v>731.03899999999999</v>
      </c>
      <c r="L102" s="154"/>
      <c r="M102" s="154"/>
    </row>
    <row r="103" spans="1:14" ht="24" customHeight="1" x14ac:dyDescent="0.2">
      <c r="A103" s="695" t="s">
        <v>138</v>
      </c>
      <c r="B103" s="645" t="s">
        <v>581</v>
      </c>
      <c r="C103" s="646" t="s">
        <v>18</v>
      </c>
      <c r="D103" s="647" t="s">
        <v>23</v>
      </c>
      <c r="E103" s="674" t="s">
        <v>530</v>
      </c>
      <c r="F103" s="631" t="s">
        <v>29</v>
      </c>
      <c r="G103" s="717">
        <f t="shared" ref="G103:I103" si="31">G104</f>
        <v>802.47032000000002</v>
      </c>
      <c r="H103" s="719">
        <f t="shared" si="31"/>
        <v>463.41199999999998</v>
      </c>
      <c r="I103" s="718">
        <f t="shared" si="31"/>
        <v>481.03899999999999</v>
      </c>
    </row>
    <row r="104" spans="1:14" ht="17.25" customHeight="1" x14ac:dyDescent="0.2">
      <c r="A104" s="693" t="s">
        <v>128</v>
      </c>
      <c r="B104" s="648" t="s">
        <v>581</v>
      </c>
      <c r="C104" s="649" t="s">
        <v>18</v>
      </c>
      <c r="D104" s="650" t="s">
        <v>23</v>
      </c>
      <c r="E104" s="676" t="s">
        <v>530</v>
      </c>
      <c r="F104" s="632" t="s">
        <v>60</v>
      </c>
      <c r="G104" s="720">
        <f>'Прил.3(старое) ведомств.расходы'!K202</f>
        <v>802.47032000000002</v>
      </c>
      <c r="H104" s="725">
        <f>'Прил.3(старое) ведомств.расходы'!L202</f>
        <v>463.41199999999998</v>
      </c>
      <c r="I104" s="727">
        <f>'Прил.3(старое) ведомств.расходы'!M202</f>
        <v>481.03899999999999</v>
      </c>
    </row>
    <row r="105" spans="1:14" s="147" customFormat="1" ht="13.5" x14ac:dyDescent="0.25">
      <c r="A105" s="702" t="s">
        <v>15</v>
      </c>
      <c r="B105" s="645" t="s">
        <v>581</v>
      </c>
      <c r="C105" s="646" t="s">
        <v>18</v>
      </c>
      <c r="D105" s="647" t="s">
        <v>23</v>
      </c>
      <c r="E105" s="674" t="s">
        <v>531</v>
      </c>
      <c r="F105" s="631" t="s">
        <v>29</v>
      </c>
      <c r="G105" s="717">
        <f t="shared" ref="G105:I105" si="32">G106</f>
        <v>558.22032000000002</v>
      </c>
      <c r="H105" s="719">
        <f t="shared" si="32"/>
        <v>235</v>
      </c>
      <c r="I105" s="718">
        <f t="shared" si="32"/>
        <v>250</v>
      </c>
      <c r="K105" s="148"/>
      <c r="L105" s="148"/>
      <c r="M105" s="148"/>
      <c r="N105" s="148"/>
    </row>
    <row r="106" spans="1:14" s="147" customFormat="1" ht="15" customHeight="1" x14ac:dyDescent="0.2">
      <c r="A106" s="693" t="s">
        <v>128</v>
      </c>
      <c r="B106" s="648" t="s">
        <v>581</v>
      </c>
      <c r="C106" s="649" t="s">
        <v>18</v>
      </c>
      <c r="D106" s="650" t="s">
        <v>23</v>
      </c>
      <c r="E106" s="676" t="s">
        <v>531</v>
      </c>
      <c r="F106" s="632" t="s">
        <v>60</v>
      </c>
      <c r="G106" s="720">
        <f>'Прил.3(старое) ведомств.расходы'!K210</f>
        <v>558.22032000000002</v>
      </c>
      <c r="H106" s="725">
        <f>'Прил.3(старое) ведомств.расходы'!L210</f>
        <v>235</v>
      </c>
      <c r="I106" s="727">
        <f>'Прил.3(старое) ведомств.расходы'!M210</f>
        <v>250</v>
      </c>
      <c r="K106" s="148"/>
      <c r="L106" s="148"/>
      <c r="M106" s="148"/>
      <c r="N106" s="148"/>
    </row>
    <row r="107" spans="1:14" s="147" customFormat="1" ht="27" x14ac:dyDescent="0.25">
      <c r="A107" s="702" t="s">
        <v>372</v>
      </c>
      <c r="B107" s="645" t="s">
        <v>581</v>
      </c>
      <c r="C107" s="646" t="s">
        <v>18</v>
      </c>
      <c r="D107" s="647" t="s">
        <v>23</v>
      </c>
      <c r="E107" s="674" t="s">
        <v>532</v>
      </c>
      <c r="F107" s="631" t="s">
        <v>29</v>
      </c>
      <c r="G107" s="717">
        <f t="shared" ref="G107:I107" si="33">G108</f>
        <v>0</v>
      </c>
      <c r="H107" s="719">
        <f t="shared" si="33"/>
        <v>0</v>
      </c>
      <c r="I107" s="718">
        <f t="shared" si="33"/>
        <v>0</v>
      </c>
      <c r="K107" s="148"/>
      <c r="L107" s="148"/>
      <c r="M107" s="148"/>
      <c r="N107" s="148"/>
    </row>
    <row r="108" spans="1:14" s="147" customFormat="1" ht="16.5" customHeight="1" x14ac:dyDescent="0.2">
      <c r="A108" s="693" t="s">
        <v>128</v>
      </c>
      <c r="B108" s="648" t="s">
        <v>581</v>
      </c>
      <c r="C108" s="649" t="s">
        <v>18</v>
      </c>
      <c r="D108" s="650" t="s">
        <v>23</v>
      </c>
      <c r="E108" s="676" t="s">
        <v>532</v>
      </c>
      <c r="F108" s="632" t="s">
        <v>60</v>
      </c>
      <c r="G108" s="720">
        <f>'Прил.3(старое) ведомств.расходы'!K216</f>
        <v>0</v>
      </c>
      <c r="H108" s="725">
        <f>'Прил.3(старое) ведомств.расходы'!L216</f>
        <v>0</v>
      </c>
      <c r="I108" s="727">
        <f>'Прил.3(старое) ведомств.расходы'!M216</f>
        <v>0</v>
      </c>
      <c r="K108" s="148"/>
      <c r="L108" s="148"/>
      <c r="M108" s="148"/>
      <c r="N108" s="148"/>
    </row>
    <row r="109" spans="1:14" s="147" customFormat="1" ht="27" x14ac:dyDescent="0.25">
      <c r="A109" s="534" t="s">
        <v>178</v>
      </c>
      <c r="B109" s="645" t="s">
        <v>581</v>
      </c>
      <c r="C109" s="646" t="s">
        <v>18</v>
      </c>
      <c r="D109" s="647" t="s">
        <v>23</v>
      </c>
      <c r="E109" s="674" t="s">
        <v>533</v>
      </c>
      <c r="F109" s="631" t="s">
        <v>29</v>
      </c>
      <c r="G109" s="717">
        <f>G110</f>
        <v>0</v>
      </c>
      <c r="H109" s="719">
        <f>H110</f>
        <v>0</v>
      </c>
      <c r="I109" s="718">
        <f>I110</f>
        <v>0</v>
      </c>
      <c r="K109" s="148"/>
      <c r="L109" s="148"/>
      <c r="M109" s="148"/>
      <c r="N109" s="148"/>
    </row>
    <row r="110" spans="1:14" s="147" customFormat="1" ht="22.5" x14ac:dyDescent="0.2">
      <c r="A110" s="614" t="s">
        <v>128</v>
      </c>
      <c r="B110" s="648" t="s">
        <v>581</v>
      </c>
      <c r="C110" s="649" t="s">
        <v>18</v>
      </c>
      <c r="D110" s="650" t="s">
        <v>23</v>
      </c>
      <c r="E110" s="676" t="s">
        <v>533</v>
      </c>
      <c r="F110" s="632" t="s">
        <v>60</v>
      </c>
      <c r="G110" s="720">
        <f>'Прил.3(старое) ведомств.расходы'!K220</f>
        <v>0</v>
      </c>
      <c r="H110" s="725">
        <f>'Прил.3(старое) ведомств.расходы'!L220</f>
        <v>0</v>
      </c>
      <c r="I110" s="727">
        <f>'Прил.3(старое) ведомств.расходы'!M220</f>
        <v>0</v>
      </c>
      <c r="K110" s="148"/>
      <c r="L110" s="148"/>
      <c r="M110" s="148"/>
      <c r="N110" s="148"/>
    </row>
    <row r="111" spans="1:14" s="147" customFormat="1" ht="27" x14ac:dyDescent="0.25">
      <c r="A111" s="534" t="s">
        <v>348</v>
      </c>
      <c r="B111" s="645" t="s">
        <v>581</v>
      </c>
      <c r="C111" s="646" t="s">
        <v>18</v>
      </c>
      <c r="D111" s="647" t="s">
        <v>23</v>
      </c>
      <c r="E111" s="674" t="s">
        <v>534</v>
      </c>
      <c r="F111" s="631" t="s">
        <v>29</v>
      </c>
      <c r="G111" s="717">
        <f>G112</f>
        <v>0</v>
      </c>
      <c r="H111" s="719">
        <f t="shared" ref="H111:I111" si="34">H112</f>
        <v>0</v>
      </c>
      <c r="I111" s="718">
        <f t="shared" si="34"/>
        <v>0</v>
      </c>
      <c r="K111" s="148"/>
      <c r="L111" s="148"/>
      <c r="M111" s="148"/>
      <c r="N111" s="148"/>
    </row>
    <row r="112" spans="1:14" s="147" customFormat="1" ht="18" customHeight="1" x14ac:dyDescent="0.2">
      <c r="A112" s="693" t="s">
        <v>128</v>
      </c>
      <c r="B112" s="648" t="s">
        <v>581</v>
      </c>
      <c r="C112" s="649" t="s">
        <v>18</v>
      </c>
      <c r="D112" s="650" t="s">
        <v>23</v>
      </c>
      <c r="E112" s="676" t="s">
        <v>534</v>
      </c>
      <c r="F112" s="632" t="s">
        <v>60</v>
      </c>
      <c r="G112" s="720">
        <f>'Прил.3(старое) ведомств.расходы'!K225</f>
        <v>0</v>
      </c>
      <c r="H112" s="725">
        <f>'Прил.3(старое) ведомств.расходы'!L225</f>
        <v>0</v>
      </c>
      <c r="I112" s="727">
        <f>'Прил.3(старое) ведомств.расходы'!M225</f>
        <v>0</v>
      </c>
      <c r="K112" s="148"/>
      <c r="L112" s="148"/>
      <c r="M112" s="148"/>
      <c r="N112" s="148"/>
    </row>
    <row r="113" spans="1:14" s="147" customFormat="1" ht="14.25" x14ac:dyDescent="0.2">
      <c r="A113" s="683" t="s">
        <v>12</v>
      </c>
      <c r="B113" s="645" t="s">
        <v>581</v>
      </c>
      <c r="C113" s="659" t="s">
        <v>18</v>
      </c>
      <c r="D113" s="660" t="s">
        <v>40</v>
      </c>
      <c r="E113" s="679" t="s">
        <v>500</v>
      </c>
      <c r="F113" s="637" t="s">
        <v>29</v>
      </c>
      <c r="G113" s="717">
        <f>G114</f>
        <v>41.811999999999998</v>
      </c>
      <c r="H113" s="719">
        <f>H114</f>
        <v>30.911999999999999</v>
      </c>
      <c r="I113" s="718">
        <f>I114</f>
        <v>30.911999999999999</v>
      </c>
      <c r="K113" s="148"/>
      <c r="L113" s="148"/>
      <c r="M113" s="148"/>
      <c r="N113" s="148"/>
    </row>
    <row r="114" spans="1:14" s="147" customFormat="1" ht="24" x14ac:dyDescent="0.2">
      <c r="A114" s="684" t="s">
        <v>578</v>
      </c>
      <c r="B114" s="645" t="s">
        <v>581</v>
      </c>
      <c r="C114" s="659" t="s">
        <v>18</v>
      </c>
      <c r="D114" s="660" t="s">
        <v>40</v>
      </c>
      <c r="E114" s="679" t="s">
        <v>501</v>
      </c>
      <c r="F114" s="637" t="s">
        <v>29</v>
      </c>
      <c r="G114" s="717">
        <f>G116+G123</f>
        <v>41.811999999999998</v>
      </c>
      <c r="H114" s="719">
        <f>H116+H123</f>
        <v>30.911999999999999</v>
      </c>
      <c r="I114" s="718">
        <f>I116+I123</f>
        <v>30.911999999999999</v>
      </c>
      <c r="K114" s="148"/>
      <c r="L114" s="148"/>
      <c r="M114" s="148"/>
      <c r="N114" s="148"/>
    </row>
    <row r="115" spans="1:14" s="147" customFormat="1" x14ac:dyDescent="0.2">
      <c r="A115" s="686" t="s">
        <v>419</v>
      </c>
      <c r="B115" s="645" t="s">
        <v>581</v>
      </c>
      <c r="C115" s="654" t="s">
        <v>18</v>
      </c>
      <c r="D115" s="655" t="s">
        <v>40</v>
      </c>
      <c r="E115" s="677" t="s">
        <v>502</v>
      </c>
      <c r="F115" s="634" t="s">
        <v>29</v>
      </c>
      <c r="G115" s="717">
        <f>G116+G123</f>
        <v>41.811999999999998</v>
      </c>
      <c r="H115" s="719">
        <f>H116+H123</f>
        <v>30.911999999999999</v>
      </c>
      <c r="I115" s="718">
        <f>I116+I123</f>
        <v>30.911999999999999</v>
      </c>
      <c r="K115" s="148"/>
      <c r="L115" s="148"/>
      <c r="M115" s="148"/>
      <c r="N115" s="148"/>
    </row>
    <row r="116" spans="1:14" s="147" customFormat="1" ht="24" x14ac:dyDescent="0.2">
      <c r="A116" s="684" t="s">
        <v>428</v>
      </c>
      <c r="B116" s="645" t="s">
        <v>581</v>
      </c>
      <c r="C116" s="661" t="s">
        <v>18</v>
      </c>
      <c r="D116" s="662" t="s">
        <v>40</v>
      </c>
      <c r="E116" s="680" t="s">
        <v>535</v>
      </c>
      <c r="F116" s="638" t="s">
        <v>29</v>
      </c>
      <c r="G116" s="731">
        <f>G117+G119+G121</f>
        <v>30.9</v>
      </c>
      <c r="H116" s="738">
        <f t="shared" ref="H116:I116" si="35">H117+H119+H121</f>
        <v>20</v>
      </c>
      <c r="I116" s="739">
        <f t="shared" si="35"/>
        <v>20</v>
      </c>
      <c r="K116" s="148"/>
      <c r="L116" s="148"/>
      <c r="M116" s="148"/>
      <c r="N116" s="148"/>
    </row>
    <row r="117" spans="1:14" s="147" customFormat="1" ht="40.5" x14ac:dyDescent="0.25">
      <c r="A117" s="702" t="s">
        <v>596</v>
      </c>
      <c r="B117" s="645" t="s">
        <v>581</v>
      </c>
      <c r="C117" s="646" t="s">
        <v>18</v>
      </c>
      <c r="D117" s="647" t="s">
        <v>40</v>
      </c>
      <c r="E117" s="674" t="s">
        <v>597</v>
      </c>
      <c r="F117" s="637" t="s">
        <v>29</v>
      </c>
      <c r="G117" s="732">
        <f t="shared" ref="G117:I117" si="36">G118</f>
        <v>10.9</v>
      </c>
      <c r="H117" s="733">
        <f t="shared" si="36"/>
        <v>0</v>
      </c>
      <c r="I117" s="740">
        <f t="shared" si="36"/>
        <v>0</v>
      </c>
      <c r="K117" s="148"/>
      <c r="L117" s="148"/>
      <c r="M117" s="148"/>
      <c r="N117" s="148"/>
    </row>
    <row r="118" spans="1:14" s="147" customFormat="1" ht="22.5" x14ac:dyDescent="0.2">
      <c r="A118" s="614" t="s">
        <v>128</v>
      </c>
      <c r="B118" s="648" t="s">
        <v>581</v>
      </c>
      <c r="C118" s="649" t="s">
        <v>18</v>
      </c>
      <c r="D118" s="650" t="s">
        <v>40</v>
      </c>
      <c r="E118" s="676" t="s">
        <v>597</v>
      </c>
      <c r="F118" s="638" t="s">
        <v>60</v>
      </c>
      <c r="G118" s="731">
        <f>'Прил.3(старое) ведомств.расходы'!K241</f>
        <v>10.9</v>
      </c>
      <c r="H118" s="738">
        <f>'Прил.3(старое) ведомств.расходы'!L237</f>
        <v>0</v>
      </c>
      <c r="I118" s="739">
        <f>'Прил.3(старое) ведомств.расходы'!M237</f>
        <v>0</v>
      </c>
      <c r="K118" s="148"/>
      <c r="L118" s="148"/>
      <c r="M118" s="148"/>
      <c r="N118" s="148"/>
    </row>
    <row r="119" spans="1:14" s="147" customFormat="1" ht="13.5" x14ac:dyDescent="0.25">
      <c r="A119" s="534" t="s">
        <v>497</v>
      </c>
      <c r="B119" s="645" t="s">
        <v>581</v>
      </c>
      <c r="C119" s="646" t="s">
        <v>18</v>
      </c>
      <c r="D119" s="647" t="s">
        <v>40</v>
      </c>
      <c r="E119" s="674" t="s">
        <v>536</v>
      </c>
      <c r="F119" s="637" t="s">
        <v>29</v>
      </c>
      <c r="G119" s="732">
        <f>G120</f>
        <v>20</v>
      </c>
      <c r="H119" s="733">
        <f t="shared" ref="H119:I119" si="37">H120</f>
        <v>20</v>
      </c>
      <c r="I119" s="740">
        <f t="shared" si="37"/>
        <v>20</v>
      </c>
      <c r="K119" s="148"/>
      <c r="L119" s="148"/>
      <c r="M119" s="148"/>
      <c r="N119" s="148"/>
    </row>
    <row r="120" spans="1:14" s="147" customFormat="1" ht="16.5" customHeight="1" x14ac:dyDescent="0.2">
      <c r="A120" s="693" t="s">
        <v>128</v>
      </c>
      <c r="B120" s="648" t="s">
        <v>581</v>
      </c>
      <c r="C120" s="649" t="s">
        <v>18</v>
      </c>
      <c r="D120" s="650" t="s">
        <v>40</v>
      </c>
      <c r="E120" s="676" t="s">
        <v>536</v>
      </c>
      <c r="F120" s="638" t="s">
        <v>60</v>
      </c>
      <c r="G120" s="731">
        <f>'Прил.3(старое) ведомств.расходы'!K246</f>
        <v>20</v>
      </c>
      <c r="H120" s="738">
        <f>'Прил.3(старое) ведомств.расходы'!L246</f>
        <v>20</v>
      </c>
      <c r="I120" s="739">
        <f>'Прил.3(старое) ведомств.расходы'!M246</f>
        <v>20</v>
      </c>
      <c r="K120" s="148"/>
      <c r="L120" s="148"/>
      <c r="M120" s="148"/>
      <c r="N120" s="148"/>
    </row>
    <row r="121" spans="1:14" s="147" customFormat="1" ht="13.5" x14ac:dyDescent="0.25">
      <c r="A121" s="534" t="s">
        <v>404</v>
      </c>
      <c r="B121" s="645" t="s">
        <v>581</v>
      </c>
      <c r="C121" s="646" t="s">
        <v>18</v>
      </c>
      <c r="D121" s="647" t="s">
        <v>40</v>
      </c>
      <c r="E121" s="674" t="s">
        <v>537</v>
      </c>
      <c r="F121" s="637" t="s">
        <v>29</v>
      </c>
      <c r="G121" s="732">
        <f>G122</f>
        <v>0</v>
      </c>
      <c r="H121" s="733">
        <f t="shared" ref="H121:I121" si="38">H122</f>
        <v>0</v>
      </c>
      <c r="I121" s="740">
        <f t="shared" si="38"/>
        <v>0</v>
      </c>
      <c r="K121" s="148"/>
      <c r="L121" s="148"/>
      <c r="M121" s="148"/>
      <c r="N121" s="148"/>
    </row>
    <row r="122" spans="1:14" s="147" customFormat="1" ht="13.5" customHeight="1" x14ac:dyDescent="0.2">
      <c r="A122" s="487" t="s">
        <v>128</v>
      </c>
      <c r="B122" s="645" t="s">
        <v>581</v>
      </c>
      <c r="C122" s="646" t="s">
        <v>18</v>
      </c>
      <c r="D122" s="647" t="s">
        <v>40</v>
      </c>
      <c r="E122" s="674" t="s">
        <v>537</v>
      </c>
      <c r="F122" s="637" t="s">
        <v>60</v>
      </c>
      <c r="G122" s="732">
        <f>'Прил.3(старое) ведомств.расходы'!K251</f>
        <v>0</v>
      </c>
      <c r="H122" s="733">
        <f>'Прил.3(старое) ведомств.расходы'!L251</f>
        <v>0</v>
      </c>
      <c r="I122" s="740">
        <f>'Прил.3(старое) ведомств.расходы'!M251</f>
        <v>0</v>
      </c>
      <c r="K122" s="148"/>
      <c r="L122" s="148"/>
      <c r="M122" s="148"/>
      <c r="N122" s="148"/>
    </row>
    <row r="123" spans="1:14" s="147" customFormat="1" ht="36" x14ac:dyDescent="0.2">
      <c r="A123" s="704" t="s">
        <v>422</v>
      </c>
      <c r="B123" s="645" t="s">
        <v>581</v>
      </c>
      <c r="C123" s="646" t="s">
        <v>18</v>
      </c>
      <c r="D123" s="647" t="s">
        <v>40</v>
      </c>
      <c r="E123" s="674" t="s">
        <v>510</v>
      </c>
      <c r="F123" s="631" t="s">
        <v>29</v>
      </c>
      <c r="G123" s="717">
        <f>G124</f>
        <v>10.912000000000001</v>
      </c>
      <c r="H123" s="719">
        <f t="shared" ref="H123:I124" si="39">H124</f>
        <v>10.912000000000001</v>
      </c>
      <c r="I123" s="718">
        <f t="shared" si="39"/>
        <v>10.912000000000001</v>
      </c>
      <c r="K123" s="148"/>
      <c r="L123" s="148"/>
      <c r="M123" s="148"/>
      <c r="N123" s="148"/>
    </row>
    <row r="124" spans="1:14" s="147" customFormat="1" ht="60" x14ac:dyDescent="0.2">
      <c r="A124" s="705" t="s">
        <v>187</v>
      </c>
      <c r="B124" s="645" t="s">
        <v>581</v>
      </c>
      <c r="C124" s="646" t="s">
        <v>18</v>
      </c>
      <c r="D124" s="647" t="s">
        <v>40</v>
      </c>
      <c r="E124" s="674" t="s">
        <v>538</v>
      </c>
      <c r="F124" s="631" t="s">
        <v>29</v>
      </c>
      <c r="G124" s="717">
        <f>G125</f>
        <v>10.912000000000001</v>
      </c>
      <c r="H124" s="719">
        <f t="shared" si="39"/>
        <v>10.912000000000001</v>
      </c>
      <c r="I124" s="718">
        <f t="shared" si="39"/>
        <v>10.912000000000001</v>
      </c>
      <c r="K124" s="148"/>
      <c r="L124" s="148"/>
      <c r="M124" s="148"/>
      <c r="N124" s="148"/>
    </row>
    <row r="125" spans="1:14" x14ac:dyDescent="0.2">
      <c r="A125" s="487" t="s">
        <v>79</v>
      </c>
      <c r="B125" s="645" t="s">
        <v>581</v>
      </c>
      <c r="C125" s="646" t="s">
        <v>18</v>
      </c>
      <c r="D125" s="647" t="s">
        <v>40</v>
      </c>
      <c r="E125" s="674" t="s">
        <v>538</v>
      </c>
      <c r="F125" s="631" t="s">
        <v>52</v>
      </c>
      <c r="G125" s="717">
        <f>'Прил.3(старое) ведомств.расходы'!K257</f>
        <v>10.912000000000001</v>
      </c>
      <c r="H125" s="719">
        <f>'Прил.3(старое) ведомств.расходы'!L257</f>
        <v>10.912000000000001</v>
      </c>
      <c r="I125" s="718">
        <f>'Прил.3(старое) ведомств.расходы'!M257</f>
        <v>10.912000000000001</v>
      </c>
    </row>
    <row r="126" spans="1:14" ht="14.25" x14ac:dyDescent="0.2">
      <c r="A126" s="683" t="s">
        <v>148</v>
      </c>
      <c r="B126" s="645" t="s">
        <v>581</v>
      </c>
      <c r="C126" s="646" t="s">
        <v>26</v>
      </c>
      <c r="D126" s="647" t="s">
        <v>28</v>
      </c>
      <c r="E126" s="674" t="s">
        <v>500</v>
      </c>
      <c r="F126" s="636" t="s">
        <v>29</v>
      </c>
      <c r="G126" s="729">
        <f>G127+G137</f>
        <v>2852.5141699999999</v>
      </c>
      <c r="H126" s="730">
        <f>H127+H137</f>
        <v>536.33799999999997</v>
      </c>
      <c r="I126" s="735">
        <f>I127+I137</f>
        <v>512.15472</v>
      </c>
    </row>
    <row r="127" spans="1:14" ht="12.75" x14ac:dyDescent="0.2">
      <c r="A127" s="699" t="s">
        <v>51</v>
      </c>
      <c r="B127" s="645" t="s">
        <v>581</v>
      </c>
      <c r="C127" s="646" t="s">
        <v>26</v>
      </c>
      <c r="D127" s="647" t="s">
        <v>20</v>
      </c>
      <c r="E127" s="674" t="s">
        <v>500</v>
      </c>
      <c r="F127" s="636" t="s">
        <v>29</v>
      </c>
      <c r="G127" s="729">
        <f>G128</f>
        <v>0</v>
      </c>
      <c r="H127" s="730">
        <f>H128</f>
        <v>0</v>
      </c>
      <c r="I127" s="735">
        <f>I128</f>
        <v>0</v>
      </c>
    </row>
    <row r="128" spans="1:14" ht="24" x14ac:dyDescent="0.2">
      <c r="A128" s="684" t="s">
        <v>578</v>
      </c>
      <c r="B128" s="645" t="s">
        <v>581</v>
      </c>
      <c r="C128" s="649" t="s">
        <v>26</v>
      </c>
      <c r="D128" s="650" t="s">
        <v>20</v>
      </c>
      <c r="E128" s="676" t="s">
        <v>501</v>
      </c>
      <c r="F128" s="632" t="s">
        <v>29</v>
      </c>
      <c r="G128" s="720">
        <f>G130</f>
        <v>0</v>
      </c>
      <c r="H128" s="725">
        <f t="shared" ref="H128:I128" si="40">H130</f>
        <v>0</v>
      </c>
      <c r="I128" s="727">
        <f t="shared" si="40"/>
        <v>0</v>
      </c>
    </row>
    <row r="129" spans="1:9" x14ac:dyDescent="0.2">
      <c r="A129" s="686" t="s">
        <v>419</v>
      </c>
      <c r="B129" s="645" t="s">
        <v>581</v>
      </c>
      <c r="C129" s="654" t="s">
        <v>26</v>
      </c>
      <c r="D129" s="655" t="s">
        <v>20</v>
      </c>
      <c r="E129" s="677" t="s">
        <v>502</v>
      </c>
      <c r="F129" s="634" t="s">
        <v>29</v>
      </c>
      <c r="G129" s="720">
        <f>G130</f>
        <v>0</v>
      </c>
      <c r="H129" s="725">
        <f t="shared" ref="H129:I129" si="41">H130</f>
        <v>0</v>
      </c>
      <c r="I129" s="727">
        <f t="shared" si="41"/>
        <v>0</v>
      </c>
    </row>
    <row r="130" spans="1:9" ht="24" x14ac:dyDescent="0.2">
      <c r="A130" s="684" t="s">
        <v>429</v>
      </c>
      <c r="B130" s="645" t="s">
        <v>581</v>
      </c>
      <c r="C130" s="646" t="s">
        <v>26</v>
      </c>
      <c r="D130" s="647" t="s">
        <v>20</v>
      </c>
      <c r="E130" s="674" t="s">
        <v>539</v>
      </c>
      <c r="F130" s="631" t="s">
        <v>29</v>
      </c>
      <c r="G130" s="717">
        <f>G131+G135</f>
        <v>0</v>
      </c>
      <c r="H130" s="719">
        <f>H131+H135</f>
        <v>0</v>
      </c>
      <c r="I130" s="718">
        <f>I131+I135</f>
        <v>0</v>
      </c>
    </row>
    <row r="131" spans="1:9" ht="13.5" x14ac:dyDescent="0.25">
      <c r="A131" s="702" t="s">
        <v>14</v>
      </c>
      <c r="B131" s="645" t="s">
        <v>581</v>
      </c>
      <c r="C131" s="646" t="s">
        <v>26</v>
      </c>
      <c r="D131" s="647" t="s">
        <v>20</v>
      </c>
      <c r="E131" s="674" t="s">
        <v>540</v>
      </c>
      <c r="F131" s="631" t="s">
        <v>29</v>
      </c>
      <c r="G131" s="717">
        <f>G132</f>
        <v>0</v>
      </c>
      <c r="H131" s="719">
        <f t="shared" ref="H131:I131" si="42">H132</f>
        <v>0</v>
      </c>
      <c r="I131" s="718">
        <f t="shared" si="42"/>
        <v>0</v>
      </c>
    </row>
    <row r="132" spans="1:9" ht="13.5" customHeight="1" x14ac:dyDescent="0.2">
      <c r="A132" s="693" t="s">
        <v>128</v>
      </c>
      <c r="B132" s="648" t="s">
        <v>581</v>
      </c>
      <c r="C132" s="649" t="s">
        <v>26</v>
      </c>
      <c r="D132" s="650" t="s">
        <v>20</v>
      </c>
      <c r="E132" s="676" t="s">
        <v>540</v>
      </c>
      <c r="F132" s="632" t="s">
        <v>60</v>
      </c>
      <c r="G132" s="720">
        <f>'Прил.3(старое) ведомств.расходы'!K266</f>
        <v>0</v>
      </c>
      <c r="H132" s="725">
        <f>'Прил.3(старое) ведомств.расходы'!L266</f>
        <v>0</v>
      </c>
      <c r="I132" s="727">
        <f>'Прил.3(старое) ведомств.расходы'!M266</f>
        <v>0</v>
      </c>
    </row>
    <row r="133" spans="1:9" x14ac:dyDescent="0.2">
      <c r="A133" s="487" t="s">
        <v>355</v>
      </c>
      <c r="B133" s="648" t="s">
        <v>581</v>
      </c>
      <c r="C133" s="649" t="s">
        <v>26</v>
      </c>
      <c r="D133" s="650" t="s">
        <v>20</v>
      </c>
      <c r="E133" s="676" t="s">
        <v>540</v>
      </c>
      <c r="F133" s="638" t="s">
        <v>356</v>
      </c>
      <c r="G133" s="728">
        <f>G134</f>
        <v>0</v>
      </c>
      <c r="H133" s="747">
        <f t="shared" ref="H133:I133" si="43">H134</f>
        <v>0</v>
      </c>
      <c r="I133" s="734">
        <f t="shared" si="43"/>
        <v>0</v>
      </c>
    </row>
    <row r="134" spans="1:9" ht="21.75" customHeight="1" x14ac:dyDescent="0.2">
      <c r="A134" s="696" t="s">
        <v>346</v>
      </c>
      <c r="B134" s="648" t="s">
        <v>581</v>
      </c>
      <c r="C134" s="649" t="s">
        <v>26</v>
      </c>
      <c r="D134" s="650" t="s">
        <v>20</v>
      </c>
      <c r="E134" s="676" t="s">
        <v>540</v>
      </c>
      <c r="F134" s="638" t="s">
        <v>357</v>
      </c>
      <c r="G134" s="728">
        <f>'Прил.3(старое) ведомств.расходы'!K276</f>
        <v>0</v>
      </c>
      <c r="H134" s="747">
        <f>'Прил.3(старое) ведомств.расходы'!L276</f>
        <v>0</v>
      </c>
      <c r="I134" s="734">
        <f>'Прил.3(старое) ведомств.расходы'!M276</f>
        <v>0</v>
      </c>
    </row>
    <row r="135" spans="1:9" ht="27" x14ac:dyDescent="0.25">
      <c r="A135" s="702" t="s">
        <v>150</v>
      </c>
      <c r="B135" s="645" t="s">
        <v>581</v>
      </c>
      <c r="C135" s="646" t="s">
        <v>26</v>
      </c>
      <c r="D135" s="647" t="s">
        <v>20</v>
      </c>
      <c r="E135" s="674" t="s">
        <v>541</v>
      </c>
      <c r="F135" s="631" t="s">
        <v>29</v>
      </c>
      <c r="G135" s="717">
        <f t="shared" ref="G135:I135" si="44">G136</f>
        <v>0</v>
      </c>
      <c r="H135" s="719">
        <f t="shared" si="44"/>
        <v>0</v>
      </c>
      <c r="I135" s="718">
        <f t="shared" si="44"/>
        <v>0</v>
      </c>
    </row>
    <row r="136" spans="1:9" ht="22.5" x14ac:dyDescent="0.2">
      <c r="A136" s="693" t="s">
        <v>128</v>
      </c>
      <c r="B136" s="648" t="s">
        <v>581</v>
      </c>
      <c r="C136" s="649" t="s">
        <v>26</v>
      </c>
      <c r="D136" s="650" t="s">
        <v>20</v>
      </c>
      <c r="E136" s="676" t="s">
        <v>541</v>
      </c>
      <c r="F136" s="632" t="s">
        <v>60</v>
      </c>
      <c r="G136" s="720">
        <f>'Прил.3(старое) ведомств.расходы'!K281</f>
        <v>0</v>
      </c>
      <c r="H136" s="725">
        <f>'Прил.3(старое) ведомств.расходы'!L281</f>
        <v>0</v>
      </c>
      <c r="I136" s="727">
        <f>'Прил.3(старое) ведомств.расходы'!M281</f>
        <v>0</v>
      </c>
    </row>
    <row r="137" spans="1:9" ht="15.75" x14ac:dyDescent="0.25">
      <c r="A137" s="706" t="s">
        <v>152</v>
      </c>
      <c r="B137" s="656" t="s">
        <v>581</v>
      </c>
      <c r="C137" s="657" t="s">
        <v>26</v>
      </c>
      <c r="D137" s="658" t="s">
        <v>22</v>
      </c>
      <c r="E137" s="674" t="s">
        <v>500</v>
      </c>
      <c r="F137" s="636" t="s">
        <v>29</v>
      </c>
      <c r="G137" s="729">
        <f>G138</f>
        <v>2852.5141699999999</v>
      </c>
      <c r="H137" s="730">
        <f t="shared" ref="H137:I137" si="45">H138</f>
        <v>536.33799999999997</v>
      </c>
      <c r="I137" s="735">
        <f t="shared" si="45"/>
        <v>512.15472</v>
      </c>
    </row>
    <row r="138" spans="1:9" ht="24" x14ac:dyDescent="0.2">
      <c r="A138" s="684" t="s">
        <v>578</v>
      </c>
      <c r="B138" s="645" t="s">
        <v>581</v>
      </c>
      <c r="C138" s="646" t="s">
        <v>26</v>
      </c>
      <c r="D138" s="647" t="s">
        <v>22</v>
      </c>
      <c r="E138" s="674" t="s">
        <v>501</v>
      </c>
      <c r="F138" s="631" t="s">
        <v>29</v>
      </c>
      <c r="G138" s="717">
        <f>G140+G151</f>
        <v>2852.5141699999999</v>
      </c>
      <c r="H138" s="719">
        <f>H140</f>
        <v>536.33799999999997</v>
      </c>
      <c r="I138" s="718">
        <f>I140</f>
        <v>512.15472</v>
      </c>
    </row>
    <row r="139" spans="1:9" x14ac:dyDescent="0.2">
      <c r="A139" s="686" t="s">
        <v>419</v>
      </c>
      <c r="B139" s="645" t="s">
        <v>581</v>
      </c>
      <c r="C139" s="654" t="s">
        <v>26</v>
      </c>
      <c r="D139" s="655" t="s">
        <v>22</v>
      </c>
      <c r="E139" s="677" t="s">
        <v>502</v>
      </c>
      <c r="F139" s="634" t="s">
        <v>29</v>
      </c>
      <c r="G139" s="717">
        <f>G140</f>
        <v>1422.5841700000001</v>
      </c>
      <c r="H139" s="719"/>
      <c r="I139" s="718"/>
    </row>
    <row r="140" spans="1:9" x14ac:dyDescent="0.2">
      <c r="A140" s="684" t="s">
        <v>498</v>
      </c>
      <c r="B140" s="645" t="s">
        <v>581</v>
      </c>
      <c r="C140" s="646" t="s">
        <v>26</v>
      </c>
      <c r="D140" s="647" t="s">
        <v>22</v>
      </c>
      <c r="E140" s="674" t="s">
        <v>542</v>
      </c>
      <c r="F140" s="632" t="s">
        <v>29</v>
      </c>
      <c r="G140" s="717">
        <f>G141+G143+G149+G147+G145</f>
        <v>1422.5841700000001</v>
      </c>
      <c r="H140" s="719">
        <f>H141+H143+H149+H147+H145</f>
        <v>536.33799999999997</v>
      </c>
      <c r="I140" s="718">
        <f>I141+I143+I149+I147+I145</f>
        <v>512.15472</v>
      </c>
    </row>
    <row r="141" spans="1:9" ht="13.5" x14ac:dyDescent="0.25">
      <c r="A141" s="702" t="s">
        <v>153</v>
      </c>
      <c r="B141" s="645" t="s">
        <v>581</v>
      </c>
      <c r="C141" s="646" t="s">
        <v>26</v>
      </c>
      <c r="D141" s="647" t="s">
        <v>22</v>
      </c>
      <c r="E141" s="674" t="s">
        <v>543</v>
      </c>
      <c r="F141" s="638" t="s">
        <v>29</v>
      </c>
      <c r="G141" s="717">
        <f>G142</f>
        <v>1412.5841700000001</v>
      </c>
      <c r="H141" s="719">
        <f>H142</f>
        <v>526.33799999999997</v>
      </c>
      <c r="I141" s="718">
        <f>I142</f>
        <v>502.15472</v>
      </c>
    </row>
    <row r="142" spans="1:9" ht="17.25" customHeight="1" x14ac:dyDescent="0.2">
      <c r="A142" s="693" t="s">
        <v>128</v>
      </c>
      <c r="B142" s="648" t="s">
        <v>581</v>
      </c>
      <c r="C142" s="649" t="s">
        <v>26</v>
      </c>
      <c r="D142" s="650" t="s">
        <v>22</v>
      </c>
      <c r="E142" s="676" t="s">
        <v>543</v>
      </c>
      <c r="F142" s="638" t="s">
        <v>60</v>
      </c>
      <c r="G142" s="720">
        <f>'Прил.3(старое) ведомств.расходы'!K290</f>
        <v>1412.5841700000001</v>
      </c>
      <c r="H142" s="725">
        <f>'Прил.3(старое) ведомств.расходы'!L290</f>
        <v>526.33799999999997</v>
      </c>
      <c r="I142" s="727">
        <f>'Прил.3(старое) ведомств.расходы'!M290</f>
        <v>502.15472</v>
      </c>
    </row>
    <row r="143" spans="1:9" ht="13.5" x14ac:dyDescent="0.25">
      <c r="A143" s="702" t="s">
        <v>155</v>
      </c>
      <c r="B143" s="645" t="s">
        <v>581</v>
      </c>
      <c r="C143" s="646" t="s">
        <v>26</v>
      </c>
      <c r="D143" s="647" t="s">
        <v>22</v>
      </c>
      <c r="E143" s="674" t="s">
        <v>544</v>
      </c>
      <c r="F143" s="637" t="s">
        <v>29</v>
      </c>
      <c r="G143" s="717">
        <f t="shared" ref="G143:I143" si="46">G144</f>
        <v>10</v>
      </c>
      <c r="H143" s="719">
        <f t="shared" si="46"/>
        <v>10</v>
      </c>
      <c r="I143" s="718">
        <f t="shared" si="46"/>
        <v>10</v>
      </c>
    </row>
    <row r="144" spans="1:9" ht="13.5" customHeight="1" x14ac:dyDescent="0.2">
      <c r="A144" s="693" t="s">
        <v>128</v>
      </c>
      <c r="B144" s="648" t="s">
        <v>581</v>
      </c>
      <c r="C144" s="649" t="s">
        <v>26</v>
      </c>
      <c r="D144" s="650" t="s">
        <v>22</v>
      </c>
      <c r="E144" s="676" t="s">
        <v>544</v>
      </c>
      <c r="F144" s="638" t="s">
        <v>60</v>
      </c>
      <c r="G144" s="720">
        <f>'Прил.3(старое) ведомств.расходы'!K303</f>
        <v>10</v>
      </c>
      <c r="H144" s="725">
        <f>'Прил.3(старое) ведомств.расходы'!L303</f>
        <v>10</v>
      </c>
      <c r="I144" s="727">
        <f>'Прил.3(старое) ведомств.расходы'!M303</f>
        <v>10</v>
      </c>
    </row>
    <row r="145" spans="1:14" s="147" customFormat="1" ht="13.5" x14ac:dyDescent="0.25">
      <c r="A145" s="534" t="s">
        <v>43</v>
      </c>
      <c r="B145" s="645" t="s">
        <v>581</v>
      </c>
      <c r="C145" s="646" t="s">
        <v>26</v>
      </c>
      <c r="D145" s="647" t="s">
        <v>22</v>
      </c>
      <c r="E145" s="674" t="s">
        <v>545</v>
      </c>
      <c r="F145" s="637" t="s">
        <v>29</v>
      </c>
      <c r="G145" s="717">
        <f t="shared" ref="G145:I145" si="47">G146</f>
        <v>0</v>
      </c>
      <c r="H145" s="719">
        <f t="shared" si="47"/>
        <v>0</v>
      </c>
      <c r="I145" s="718">
        <f t="shared" si="47"/>
        <v>0</v>
      </c>
      <c r="K145" s="148"/>
      <c r="L145" s="148"/>
      <c r="M145" s="148"/>
      <c r="N145" s="148"/>
    </row>
    <row r="146" spans="1:14" s="147" customFormat="1" ht="12.75" customHeight="1" x14ac:dyDescent="0.2">
      <c r="A146" s="693" t="s">
        <v>128</v>
      </c>
      <c r="B146" s="648" t="s">
        <v>581</v>
      </c>
      <c r="C146" s="661" t="s">
        <v>26</v>
      </c>
      <c r="D146" s="662" t="s">
        <v>22</v>
      </c>
      <c r="E146" s="680" t="s">
        <v>545</v>
      </c>
      <c r="F146" s="632" t="s">
        <v>60</v>
      </c>
      <c r="G146" s="720">
        <f>'Прил.3(старое) ведомств.расходы'!K311</f>
        <v>0</v>
      </c>
      <c r="H146" s="725">
        <f>'Прил.3(старое) ведомств.расходы'!L311</f>
        <v>0</v>
      </c>
      <c r="I146" s="727">
        <f>'Прил.3(старое) ведомств.расходы'!M311</f>
        <v>0</v>
      </c>
      <c r="K146" s="148"/>
      <c r="L146" s="148"/>
      <c r="M146" s="148"/>
      <c r="N146" s="148"/>
    </row>
    <row r="147" spans="1:14" s="147" customFormat="1" ht="13.5" x14ac:dyDescent="0.25">
      <c r="A147" s="534" t="s">
        <v>180</v>
      </c>
      <c r="B147" s="645" t="s">
        <v>581</v>
      </c>
      <c r="C147" s="646" t="s">
        <v>26</v>
      </c>
      <c r="D147" s="647" t="s">
        <v>22</v>
      </c>
      <c r="E147" s="674" t="s">
        <v>546</v>
      </c>
      <c r="F147" s="638" t="s">
        <v>29</v>
      </c>
      <c r="G147" s="717">
        <f t="shared" ref="G147:I147" si="48">G148</f>
        <v>0</v>
      </c>
      <c r="H147" s="719">
        <f t="shared" si="48"/>
        <v>0</v>
      </c>
      <c r="I147" s="718">
        <f t="shared" si="48"/>
        <v>0</v>
      </c>
      <c r="K147" s="148"/>
      <c r="L147" s="148"/>
      <c r="M147" s="148"/>
      <c r="N147" s="148"/>
    </row>
    <row r="148" spans="1:14" s="147" customFormat="1" ht="15.75" customHeight="1" x14ac:dyDescent="0.2">
      <c r="A148" s="693" t="s">
        <v>128</v>
      </c>
      <c r="B148" s="648" t="s">
        <v>581</v>
      </c>
      <c r="C148" s="649" t="s">
        <v>26</v>
      </c>
      <c r="D148" s="650" t="s">
        <v>22</v>
      </c>
      <c r="E148" s="676" t="s">
        <v>546</v>
      </c>
      <c r="F148" s="638" t="s">
        <v>60</v>
      </c>
      <c r="G148" s="720">
        <f>'Прил.3(старое) ведомств.расходы'!K316</f>
        <v>0</v>
      </c>
      <c r="H148" s="725">
        <f>'Прил.3(старое) ведомств.расходы'!L316</f>
        <v>0</v>
      </c>
      <c r="I148" s="727">
        <f>'Прил.3(старое) ведомств.расходы'!M316</f>
        <v>0</v>
      </c>
      <c r="K148" s="148"/>
      <c r="L148" s="148"/>
      <c r="M148" s="148"/>
      <c r="N148" s="148"/>
    </row>
    <row r="149" spans="1:14" s="147" customFormat="1" ht="13.5" x14ac:dyDescent="0.25">
      <c r="A149" s="707" t="s">
        <v>431</v>
      </c>
      <c r="B149" s="645" t="s">
        <v>581</v>
      </c>
      <c r="C149" s="646" t="s">
        <v>26</v>
      </c>
      <c r="D149" s="647" t="s">
        <v>22</v>
      </c>
      <c r="E149" s="674" t="s">
        <v>547</v>
      </c>
      <c r="F149" s="637" t="s">
        <v>29</v>
      </c>
      <c r="G149" s="717">
        <f t="shared" ref="G149:I149" si="49">G150</f>
        <v>0</v>
      </c>
      <c r="H149" s="719">
        <f t="shared" si="49"/>
        <v>0</v>
      </c>
      <c r="I149" s="718">
        <f t="shared" si="49"/>
        <v>0</v>
      </c>
      <c r="K149" s="148"/>
      <c r="L149" s="148"/>
      <c r="M149" s="148"/>
      <c r="N149" s="148"/>
    </row>
    <row r="150" spans="1:14" s="147" customFormat="1" ht="17.25" customHeight="1" x14ac:dyDescent="0.2">
      <c r="A150" s="693" t="s">
        <v>128</v>
      </c>
      <c r="B150" s="648" t="s">
        <v>581</v>
      </c>
      <c r="C150" s="649" t="s">
        <v>26</v>
      </c>
      <c r="D150" s="650" t="s">
        <v>22</v>
      </c>
      <c r="E150" s="676" t="s">
        <v>547</v>
      </c>
      <c r="F150" s="638" t="s">
        <v>60</v>
      </c>
      <c r="G150" s="720">
        <f>'Прил.3(старое) ведомств.расходы'!K324</f>
        <v>0</v>
      </c>
      <c r="H150" s="725">
        <f>'Прил.3(старое) ведомств.расходы'!L324</f>
        <v>0</v>
      </c>
      <c r="I150" s="727">
        <f>'Прил.3(старое) ведомств.расходы'!M324</f>
        <v>0</v>
      </c>
      <c r="K150" s="148"/>
      <c r="L150" s="148"/>
      <c r="M150" s="148"/>
      <c r="N150" s="148"/>
    </row>
    <row r="151" spans="1:14" s="147" customFormat="1" ht="13.5" x14ac:dyDescent="0.25">
      <c r="A151" s="534" t="s">
        <v>443</v>
      </c>
      <c r="B151" s="651" t="s">
        <v>581</v>
      </c>
      <c r="C151" s="663" t="s">
        <v>26</v>
      </c>
      <c r="D151" s="664" t="s">
        <v>22</v>
      </c>
      <c r="E151" s="708" t="s">
        <v>548</v>
      </c>
      <c r="F151" s="639" t="s">
        <v>29</v>
      </c>
      <c r="G151" s="721">
        <f>G152</f>
        <v>1429.9299999999998</v>
      </c>
      <c r="H151" s="726">
        <f t="shared" ref="H151:I151" si="50">H152</f>
        <v>0</v>
      </c>
      <c r="I151" s="722">
        <f t="shared" si="50"/>
        <v>0</v>
      </c>
      <c r="K151" s="148"/>
      <c r="L151" s="148"/>
      <c r="M151" s="148"/>
      <c r="N151" s="148"/>
    </row>
    <row r="152" spans="1:14" s="147" customFormat="1" ht="24" x14ac:dyDescent="0.2">
      <c r="A152" s="696" t="s">
        <v>440</v>
      </c>
      <c r="B152" s="651" t="s">
        <v>581</v>
      </c>
      <c r="C152" s="663" t="s">
        <v>26</v>
      </c>
      <c r="D152" s="664" t="s">
        <v>22</v>
      </c>
      <c r="E152" s="708" t="s">
        <v>549</v>
      </c>
      <c r="F152" s="639" t="s">
        <v>29</v>
      </c>
      <c r="G152" s="721">
        <f>G153+G155</f>
        <v>1429.9299999999998</v>
      </c>
      <c r="H152" s="726">
        <f>H153+H155</f>
        <v>0</v>
      </c>
      <c r="I152" s="722">
        <f>I153+I155</f>
        <v>0</v>
      </c>
      <c r="K152" s="148"/>
      <c r="L152" s="148"/>
      <c r="M152" s="148"/>
      <c r="N152" s="148"/>
    </row>
    <row r="153" spans="1:14" s="147" customFormat="1" ht="25.5" customHeight="1" x14ac:dyDescent="0.2">
      <c r="A153" s="696" t="s">
        <v>444</v>
      </c>
      <c r="B153" s="651" t="s">
        <v>581</v>
      </c>
      <c r="C153" s="663" t="s">
        <v>26</v>
      </c>
      <c r="D153" s="664" t="s">
        <v>22</v>
      </c>
      <c r="E153" s="674" t="s">
        <v>550</v>
      </c>
      <c r="F153" s="639" t="s">
        <v>29</v>
      </c>
      <c r="G153" s="721">
        <f>G154</f>
        <v>1134.444</v>
      </c>
      <c r="H153" s="726">
        <f t="shared" ref="H153:I153" si="51">H154</f>
        <v>0</v>
      </c>
      <c r="I153" s="722">
        <f t="shared" si="51"/>
        <v>0</v>
      </c>
      <c r="K153" s="148"/>
      <c r="L153" s="148"/>
      <c r="M153" s="148"/>
      <c r="N153" s="148"/>
    </row>
    <row r="154" spans="1:14" s="147" customFormat="1" ht="15.75" customHeight="1" x14ac:dyDescent="0.2">
      <c r="A154" s="693" t="s">
        <v>128</v>
      </c>
      <c r="B154" s="648" t="s">
        <v>581</v>
      </c>
      <c r="C154" s="649" t="s">
        <v>26</v>
      </c>
      <c r="D154" s="650" t="s">
        <v>22</v>
      </c>
      <c r="E154" s="676" t="s">
        <v>550</v>
      </c>
      <c r="F154" s="638" t="s">
        <v>60</v>
      </c>
      <c r="G154" s="720">
        <f>'Прил.3(старое) ведомств.расходы'!K331</f>
        <v>1134.444</v>
      </c>
      <c r="H154" s="725">
        <f>'Прил.3(старое) ведомств.расходы'!L331</f>
        <v>0</v>
      </c>
      <c r="I154" s="727">
        <f>'Прил.3(старое) ведомств.расходы'!M331</f>
        <v>0</v>
      </c>
      <c r="K154" s="148"/>
      <c r="L154" s="148"/>
      <c r="M154" s="148"/>
      <c r="N154" s="148"/>
    </row>
    <row r="155" spans="1:14" s="147" customFormat="1" ht="24" x14ac:dyDescent="0.2">
      <c r="A155" s="615" t="s">
        <v>445</v>
      </c>
      <c r="B155" s="651" t="s">
        <v>581</v>
      </c>
      <c r="C155" s="663" t="s">
        <v>26</v>
      </c>
      <c r="D155" s="664" t="s">
        <v>22</v>
      </c>
      <c r="E155" s="674" t="s">
        <v>551</v>
      </c>
      <c r="F155" s="639" t="s">
        <v>29</v>
      </c>
      <c r="G155" s="721">
        <f>G156</f>
        <v>295.48599999999999</v>
      </c>
      <c r="H155" s="726">
        <f t="shared" ref="H155:I155" si="52">H156</f>
        <v>0</v>
      </c>
      <c r="I155" s="722">
        <f t="shared" si="52"/>
        <v>0</v>
      </c>
      <c r="K155" s="148"/>
      <c r="L155" s="148"/>
      <c r="M155" s="148"/>
      <c r="N155" s="148"/>
    </row>
    <row r="156" spans="1:14" s="147" customFormat="1" ht="14.25" customHeight="1" x14ac:dyDescent="0.2">
      <c r="A156" s="693" t="s">
        <v>128</v>
      </c>
      <c r="B156" s="648" t="s">
        <v>581</v>
      </c>
      <c r="C156" s="649" t="s">
        <v>26</v>
      </c>
      <c r="D156" s="650" t="s">
        <v>22</v>
      </c>
      <c r="E156" s="676" t="s">
        <v>551</v>
      </c>
      <c r="F156" s="638" t="s">
        <v>60</v>
      </c>
      <c r="G156" s="720">
        <f>'Прил.3(старое) ведомств.расходы'!K336</f>
        <v>295.48599999999999</v>
      </c>
      <c r="H156" s="725">
        <f>'Прил.3(старое) ведомств.расходы'!L336</f>
        <v>0</v>
      </c>
      <c r="I156" s="727">
        <f>'Прил.3(старое) ведомств.расходы'!M336</f>
        <v>0</v>
      </c>
      <c r="K156" s="148"/>
      <c r="L156" s="148"/>
      <c r="M156" s="148"/>
      <c r="N156" s="148"/>
    </row>
    <row r="157" spans="1:14" s="147" customFormat="1" ht="12.75" x14ac:dyDescent="0.2">
      <c r="A157" s="699" t="s">
        <v>156</v>
      </c>
      <c r="B157" s="656" t="s">
        <v>581</v>
      </c>
      <c r="C157" s="665" t="s">
        <v>21</v>
      </c>
      <c r="D157" s="666" t="s">
        <v>28</v>
      </c>
      <c r="E157" s="676" t="s">
        <v>500</v>
      </c>
      <c r="F157" s="636" t="s">
        <v>29</v>
      </c>
      <c r="G157" s="736">
        <f>G158</f>
        <v>0.52500000000000002</v>
      </c>
      <c r="H157" s="737">
        <f>H158</f>
        <v>0.52500000000000002</v>
      </c>
      <c r="I157" s="745">
        <f>I158</f>
        <v>0.52500000000000002</v>
      </c>
      <c r="K157" s="148"/>
      <c r="L157" s="148"/>
      <c r="M157" s="148"/>
      <c r="N157" s="148"/>
    </row>
    <row r="158" spans="1:14" s="147" customFormat="1" x14ac:dyDescent="0.2">
      <c r="A158" s="684" t="s">
        <v>157</v>
      </c>
      <c r="B158" s="645" t="s">
        <v>581</v>
      </c>
      <c r="C158" s="649" t="s">
        <v>21</v>
      </c>
      <c r="D158" s="650" t="s">
        <v>21</v>
      </c>
      <c r="E158" s="676" t="s">
        <v>500</v>
      </c>
      <c r="F158" s="631" t="s">
        <v>29</v>
      </c>
      <c r="G158" s="732">
        <f>G161</f>
        <v>0.52500000000000002</v>
      </c>
      <c r="H158" s="733">
        <f>H161</f>
        <v>0.52500000000000002</v>
      </c>
      <c r="I158" s="740">
        <f>I161</f>
        <v>0.52500000000000002</v>
      </c>
      <c r="K158" s="148"/>
      <c r="L158" s="148"/>
      <c r="M158" s="148"/>
      <c r="N158" s="148"/>
    </row>
    <row r="159" spans="1:14" s="147" customFormat="1" ht="24" x14ac:dyDescent="0.2">
      <c r="A159" s="684" t="s">
        <v>578</v>
      </c>
      <c r="B159" s="645" t="s">
        <v>581</v>
      </c>
      <c r="C159" s="649" t="s">
        <v>21</v>
      </c>
      <c r="D159" s="650" t="s">
        <v>21</v>
      </c>
      <c r="E159" s="676" t="s">
        <v>501</v>
      </c>
      <c r="F159" s="632" t="s">
        <v>29</v>
      </c>
      <c r="G159" s="731">
        <f>G158</f>
        <v>0.52500000000000002</v>
      </c>
      <c r="H159" s="738">
        <f>H158</f>
        <v>0.52500000000000002</v>
      </c>
      <c r="I159" s="739">
        <f>I158</f>
        <v>0.52500000000000002</v>
      </c>
      <c r="K159" s="148"/>
      <c r="L159" s="148"/>
      <c r="M159" s="148"/>
      <c r="N159" s="148"/>
    </row>
    <row r="160" spans="1:14" s="147" customFormat="1" x14ac:dyDescent="0.2">
      <c r="A160" s="686" t="s">
        <v>419</v>
      </c>
      <c r="B160" s="645" t="s">
        <v>581</v>
      </c>
      <c r="C160" s="654" t="s">
        <v>21</v>
      </c>
      <c r="D160" s="655" t="s">
        <v>21</v>
      </c>
      <c r="E160" s="677" t="s">
        <v>502</v>
      </c>
      <c r="F160" s="634" t="s">
        <v>29</v>
      </c>
      <c r="G160" s="731">
        <f>G161</f>
        <v>0.52500000000000002</v>
      </c>
      <c r="H160" s="738">
        <f t="shared" ref="H160:I160" si="53">H161</f>
        <v>0.52500000000000002</v>
      </c>
      <c r="I160" s="739">
        <f t="shared" si="53"/>
        <v>0.52500000000000002</v>
      </c>
      <c r="K160" s="148"/>
      <c r="L160" s="148"/>
      <c r="M160" s="148"/>
      <c r="N160" s="148"/>
    </row>
    <row r="161" spans="1:14" s="147" customFormat="1" ht="36" x14ac:dyDescent="0.2">
      <c r="A161" s="709" t="s">
        <v>422</v>
      </c>
      <c r="B161" s="645" t="s">
        <v>581</v>
      </c>
      <c r="C161" s="649" t="s">
        <v>21</v>
      </c>
      <c r="D161" s="650" t="s">
        <v>21</v>
      </c>
      <c r="E161" s="676" t="s">
        <v>510</v>
      </c>
      <c r="F161" s="632" t="s">
        <v>29</v>
      </c>
      <c r="G161" s="731">
        <f t="shared" ref="G161:I162" si="54">G162</f>
        <v>0.52500000000000002</v>
      </c>
      <c r="H161" s="738">
        <f t="shared" si="54"/>
        <v>0.52500000000000002</v>
      </c>
      <c r="I161" s="739">
        <f t="shared" si="54"/>
        <v>0.52500000000000002</v>
      </c>
      <c r="K161" s="148"/>
      <c r="L161" s="148"/>
      <c r="M161" s="148"/>
      <c r="N161" s="148"/>
    </row>
    <row r="162" spans="1:14" s="147" customFormat="1" ht="25.5" customHeight="1" x14ac:dyDescent="0.2">
      <c r="A162" s="710" t="s">
        <v>158</v>
      </c>
      <c r="B162" s="645" t="s">
        <v>581</v>
      </c>
      <c r="C162" s="646" t="s">
        <v>21</v>
      </c>
      <c r="D162" s="647" t="s">
        <v>21</v>
      </c>
      <c r="E162" s="674" t="s">
        <v>552</v>
      </c>
      <c r="F162" s="631" t="s">
        <v>29</v>
      </c>
      <c r="G162" s="732">
        <f t="shared" si="54"/>
        <v>0.52500000000000002</v>
      </c>
      <c r="H162" s="733">
        <f t="shared" si="54"/>
        <v>0.52500000000000002</v>
      </c>
      <c r="I162" s="740">
        <f t="shared" si="54"/>
        <v>0.52500000000000002</v>
      </c>
      <c r="K162" s="148"/>
      <c r="L162" s="148"/>
      <c r="M162" s="148"/>
      <c r="N162" s="148"/>
    </row>
    <row r="163" spans="1:14" s="147" customFormat="1" x14ac:dyDescent="0.2">
      <c r="A163" s="487" t="s">
        <v>79</v>
      </c>
      <c r="B163" s="648" t="s">
        <v>581</v>
      </c>
      <c r="C163" s="649" t="s">
        <v>21</v>
      </c>
      <c r="D163" s="650" t="s">
        <v>21</v>
      </c>
      <c r="E163" s="676" t="s">
        <v>552</v>
      </c>
      <c r="F163" s="632" t="s">
        <v>52</v>
      </c>
      <c r="G163" s="731">
        <f>'Прил.3(старое) ведомств.расходы'!K346</f>
        <v>0.52500000000000002</v>
      </c>
      <c r="H163" s="738">
        <f>'Прил.3(старое) ведомств.расходы'!L346</f>
        <v>0.52500000000000002</v>
      </c>
      <c r="I163" s="739">
        <f>'Прил.3(старое) ведомств.расходы'!M346</f>
        <v>0.52500000000000002</v>
      </c>
      <c r="K163" s="148"/>
      <c r="L163" s="148"/>
      <c r="M163" s="148"/>
      <c r="N163" s="148"/>
    </row>
    <row r="164" spans="1:14" s="147" customFormat="1" ht="12.75" x14ac:dyDescent="0.2">
      <c r="A164" s="711" t="s">
        <v>160</v>
      </c>
      <c r="B164" s="656" t="s">
        <v>581</v>
      </c>
      <c r="C164" s="657" t="s">
        <v>27</v>
      </c>
      <c r="D164" s="658" t="s">
        <v>28</v>
      </c>
      <c r="E164" s="674" t="s">
        <v>500</v>
      </c>
      <c r="F164" s="636" t="s">
        <v>29</v>
      </c>
      <c r="G164" s="736">
        <f>G165+G174</f>
        <v>2008.1716100000001</v>
      </c>
      <c r="H164" s="737">
        <f>H165+H174</f>
        <v>1046.3409999999999</v>
      </c>
      <c r="I164" s="745">
        <f>I165+I174</f>
        <v>763.62428</v>
      </c>
      <c r="K164" s="148"/>
      <c r="L164" s="148"/>
      <c r="M164" s="148"/>
      <c r="N164" s="148"/>
    </row>
    <row r="165" spans="1:14" s="147" customFormat="1" x14ac:dyDescent="0.2">
      <c r="A165" s="684" t="s">
        <v>161</v>
      </c>
      <c r="B165" s="645" t="s">
        <v>581</v>
      </c>
      <c r="C165" s="646" t="s">
        <v>27</v>
      </c>
      <c r="D165" s="647" t="s">
        <v>17</v>
      </c>
      <c r="E165" s="674" t="s">
        <v>500</v>
      </c>
      <c r="F165" s="631" t="s">
        <v>29</v>
      </c>
      <c r="G165" s="732">
        <f t="shared" ref="G165" si="55">G166</f>
        <v>2008.1716100000001</v>
      </c>
      <c r="H165" s="733">
        <f>H166</f>
        <v>1046.3409999999999</v>
      </c>
      <c r="I165" s="740">
        <f>I166</f>
        <v>763.62428</v>
      </c>
      <c r="K165" s="148"/>
      <c r="L165" s="148"/>
      <c r="M165" s="148"/>
      <c r="N165" s="148"/>
    </row>
    <row r="166" spans="1:14" s="147" customFormat="1" ht="24" x14ac:dyDescent="0.2">
      <c r="A166" s="684" t="s">
        <v>578</v>
      </c>
      <c r="B166" s="645" t="s">
        <v>581</v>
      </c>
      <c r="C166" s="646" t="s">
        <v>27</v>
      </c>
      <c r="D166" s="647" t="s">
        <v>17</v>
      </c>
      <c r="E166" s="674" t="s">
        <v>501</v>
      </c>
      <c r="F166" s="631" t="s">
        <v>29</v>
      </c>
      <c r="G166" s="731">
        <f>G168</f>
        <v>2008.1716100000001</v>
      </c>
      <c r="H166" s="738">
        <f>H168</f>
        <v>1046.3409999999999</v>
      </c>
      <c r="I166" s="739">
        <f>I168</f>
        <v>763.62428</v>
      </c>
      <c r="K166" s="148"/>
      <c r="L166" s="148"/>
      <c r="M166" s="148"/>
      <c r="N166" s="148"/>
    </row>
    <row r="167" spans="1:14" s="147" customFormat="1" x14ac:dyDescent="0.2">
      <c r="A167" s="686" t="s">
        <v>419</v>
      </c>
      <c r="B167" s="645" t="s">
        <v>581</v>
      </c>
      <c r="C167" s="654" t="s">
        <v>27</v>
      </c>
      <c r="D167" s="655" t="s">
        <v>17</v>
      </c>
      <c r="E167" s="677" t="s">
        <v>502</v>
      </c>
      <c r="F167" s="634" t="s">
        <v>29</v>
      </c>
      <c r="G167" s="731">
        <f>G168</f>
        <v>2008.1716100000001</v>
      </c>
      <c r="H167" s="738">
        <f t="shared" ref="H167:I167" si="56">H168</f>
        <v>1046.3409999999999</v>
      </c>
      <c r="I167" s="739">
        <f t="shared" si="56"/>
        <v>763.62428</v>
      </c>
      <c r="K167" s="148"/>
      <c r="L167" s="148"/>
      <c r="M167" s="148"/>
      <c r="N167" s="148"/>
    </row>
    <row r="168" spans="1:14" s="147" customFormat="1" ht="24" x14ac:dyDescent="0.2">
      <c r="A168" s="709" t="s">
        <v>590</v>
      </c>
      <c r="B168" s="645" t="s">
        <v>581</v>
      </c>
      <c r="C168" s="646" t="s">
        <v>27</v>
      </c>
      <c r="D168" s="650" t="s">
        <v>17</v>
      </c>
      <c r="E168" s="676" t="s">
        <v>598</v>
      </c>
      <c r="F168" s="632" t="s">
        <v>29</v>
      </c>
      <c r="G168" s="731">
        <f>G169+G172</f>
        <v>2008.1716100000001</v>
      </c>
      <c r="H168" s="738">
        <f>H169+H172</f>
        <v>1046.3409999999999</v>
      </c>
      <c r="I168" s="739">
        <f>I169+I172</f>
        <v>763.62428</v>
      </c>
      <c r="K168" s="148"/>
      <c r="L168" s="148"/>
      <c r="M168" s="148"/>
      <c r="N168" s="148"/>
    </row>
    <row r="169" spans="1:14" s="147" customFormat="1" ht="22.5" x14ac:dyDescent="0.2">
      <c r="A169" s="523" t="s">
        <v>589</v>
      </c>
      <c r="B169" s="645" t="s">
        <v>581</v>
      </c>
      <c r="C169" s="646" t="s">
        <v>27</v>
      </c>
      <c r="D169" s="650" t="s">
        <v>17</v>
      </c>
      <c r="E169" s="676" t="s">
        <v>599</v>
      </c>
      <c r="F169" s="632" t="s">
        <v>29</v>
      </c>
      <c r="G169" s="731">
        <f>'Прил.3(старое) ведомств.расходы'!K354</f>
        <v>1927.5869200000002</v>
      </c>
      <c r="H169" s="738">
        <f>'Прил.3(старое) ведомств.расходы'!L354</f>
        <v>965.75630999999998</v>
      </c>
      <c r="I169" s="739">
        <f>'Прил.3(старое) ведомств.расходы'!M354</f>
        <v>683.03958999999998</v>
      </c>
      <c r="K169" s="148"/>
      <c r="L169" s="148"/>
      <c r="M169" s="148"/>
      <c r="N169" s="148"/>
    </row>
    <row r="170" spans="1:14" s="147" customFormat="1" x14ac:dyDescent="0.2">
      <c r="A170" s="689" t="s">
        <v>59</v>
      </c>
      <c r="B170" s="648" t="s">
        <v>581</v>
      </c>
      <c r="C170" s="649" t="s">
        <v>27</v>
      </c>
      <c r="D170" s="650" t="s">
        <v>17</v>
      </c>
      <c r="E170" s="676" t="s">
        <v>599</v>
      </c>
      <c r="F170" s="632" t="s">
        <v>65</v>
      </c>
      <c r="G170" s="731">
        <f>'Прил.3(старое) ведомств.расходы'!K355</f>
        <v>417.25538999999998</v>
      </c>
      <c r="H170" s="738">
        <f>'Прил.3(старое) ведомств.расходы'!L355</f>
        <v>443.29539</v>
      </c>
      <c r="I170" s="739">
        <f>'Прил.3(старое) ведомств.расходы'!M355</f>
        <v>469.33538999999996</v>
      </c>
      <c r="K170" s="148"/>
      <c r="L170" s="148"/>
      <c r="M170" s="148"/>
      <c r="N170" s="148"/>
    </row>
    <row r="171" spans="1:14" s="147" customFormat="1" ht="24.75" customHeight="1" x14ac:dyDescent="0.2">
      <c r="A171" s="693" t="s">
        <v>128</v>
      </c>
      <c r="B171" s="648" t="s">
        <v>581</v>
      </c>
      <c r="C171" s="649" t="s">
        <v>27</v>
      </c>
      <c r="D171" s="650" t="s">
        <v>17</v>
      </c>
      <c r="E171" s="676" t="s">
        <v>599</v>
      </c>
      <c r="F171" s="632" t="s">
        <v>60</v>
      </c>
      <c r="G171" s="731">
        <v>842.77175</v>
      </c>
      <c r="H171" s="738">
        <v>522.46091999999999</v>
      </c>
      <c r="I171" s="739">
        <v>213.70419999999999</v>
      </c>
      <c r="K171" s="148"/>
      <c r="L171" s="148"/>
      <c r="M171" s="148"/>
      <c r="N171" s="148"/>
    </row>
    <row r="172" spans="1:14" s="147" customFormat="1" ht="22.5" x14ac:dyDescent="0.2">
      <c r="A172" s="523" t="s">
        <v>594</v>
      </c>
      <c r="B172" s="645" t="s">
        <v>581</v>
      </c>
      <c r="C172" s="646" t="s">
        <v>27</v>
      </c>
      <c r="D172" s="647" t="s">
        <v>17</v>
      </c>
      <c r="E172" s="674" t="s">
        <v>600</v>
      </c>
      <c r="F172" s="631" t="s">
        <v>29</v>
      </c>
      <c r="G172" s="732">
        <f>G173</f>
        <v>80.584689999999995</v>
      </c>
      <c r="H172" s="733">
        <f t="shared" ref="H172:I172" si="57">H173</f>
        <v>80.584689999999995</v>
      </c>
      <c r="I172" s="740">
        <f t="shared" si="57"/>
        <v>80.584689999999995</v>
      </c>
      <c r="K172" s="148"/>
      <c r="L172" s="148"/>
      <c r="M172" s="148"/>
      <c r="N172" s="148"/>
    </row>
    <row r="173" spans="1:14" s="147" customFormat="1" x14ac:dyDescent="0.2">
      <c r="A173" s="689" t="s">
        <v>59</v>
      </c>
      <c r="B173" s="648" t="s">
        <v>581</v>
      </c>
      <c r="C173" s="649" t="s">
        <v>27</v>
      </c>
      <c r="D173" s="650" t="s">
        <v>17</v>
      </c>
      <c r="E173" s="676" t="s">
        <v>601</v>
      </c>
      <c r="F173" s="632" t="s">
        <v>65</v>
      </c>
      <c r="G173" s="731">
        <f>'Прил.3(старое) ведомств.расходы'!K371</f>
        <v>80.584689999999995</v>
      </c>
      <c r="H173" s="738">
        <f>'Прил.3(старое) ведомств.расходы'!L371</f>
        <v>80.584689999999995</v>
      </c>
      <c r="I173" s="739">
        <f>'Прил.3(старое) ведомств.расходы'!M371</f>
        <v>80.584689999999995</v>
      </c>
      <c r="K173" s="148"/>
      <c r="L173" s="148"/>
      <c r="M173" s="148"/>
      <c r="N173" s="148"/>
    </row>
    <row r="174" spans="1:14" s="147" customFormat="1" ht="12.75" x14ac:dyDescent="0.2">
      <c r="A174" s="699" t="s">
        <v>164</v>
      </c>
      <c r="B174" s="656" t="s">
        <v>581</v>
      </c>
      <c r="C174" s="657" t="s">
        <v>27</v>
      </c>
      <c r="D174" s="658" t="s">
        <v>18</v>
      </c>
      <c r="E174" s="674" t="s">
        <v>500</v>
      </c>
      <c r="F174" s="636" t="s">
        <v>29</v>
      </c>
      <c r="G174" s="736">
        <f t="shared" ref="G174:I178" si="58">G175</f>
        <v>0</v>
      </c>
      <c r="H174" s="737">
        <f t="shared" si="58"/>
        <v>0</v>
      </c>
      <c r="I174" s="745">
        <f t="shared" si="58"/>
        <v>0</v>
      </c>
      <c r="K174" s="148"/>
      <c r="L174" s="148"/>
      <c r="M174" s="148"/>
      <c r="N174" s="148"/>
    </row>
    <row r="175" spans="1:14" s="147" customFormat="1" ht="24" x14ac:dyDescent="0.2">
      <c r="A175" s="684" t="s">
        <v>578</v>
      </c>
      <c r="B175" s="645" t="s">
        <v>581</v>
      </c>
      <c r="C175" s="646" t="s">
        <v>27</v>
      </c>
      <c r="D175" s="647" t="s">
        <v>18</v>
      </c>
      <c r="E175" s="674" t="s">
        <v>501</v>
      </c>
      <c r="F175" s="631" t="s">
        <v>29</v>
      </c>
      <c r="G175" s="731">
        <f>G177</f>
        <v>0</v>
      </c>
      <c r="H175" s="738">
        <f>H177</f>
        <v>0</v>
      </c>
      <c r="I175" s="739">
        <f>I177</f>
        <v>0</v>
      </c>
      <c r="K175" s="148"/>
      <c r="L175" s="148"/>
      <c r="M175" s="148"/>
      <c r="N175" s="148"/>
    </row>
    <row r="176" spans="1:14" s="147" customFormat="1" x14ac:dyDescent="0.2">
      <c r="A176" s="686" t="s">
        <v>419</v>
      </c>
      <c r="B176" s="645" t="s">
        <v>581</v>
      </c>
      <c r="C176" s="654" t="s">
        <v>27</v>
      </c>
      <c r="D176" s="655" t="s">
        <v>18</v>
      </c>
      <c r="E176" s="677" t="s">
        <v>502</v>
      </c>
      <c r="F176" s="634" t="s">
        <v>29</v>
      </c>
      <c r="G176" s="731">
        <f>G177</f>
        <v>0</v>
      </c>
      <c r="H176" s="738">
        <f t="shared" ref="H176:I176" si="59">H177</f>
        <v>0</v>
      </c>
      <c r="I176" s="739">
        <f t="shared" si="59"/>
        <v>0</v>
      </c>
      <c r="K176" s="148"/>
      <c r="L176" s="148"/>
      <c r="M176" s="148"/>
      <c r="N176" s="148"/>
    </row>
    <row r="177" spans="1:14" s="147" customFormat="1" ht="35.25" customHeight="1" x14ac:dyDescent="0.2">
      <c r="A177" s="709" t="s">
        <v>422</v>
      </c>
      <c r="B177" s="645" t="s">
        <v>581</v>
      </c>
      <c r="C177" s="646" t="s">
        <v>27</v>
      </c>
      <c r="D177" s="647" t="s">
        <v>18</v>
      </c>
      <c r="E177" s="674" t="s">
        <v>510</v>
      </c>
      <c r="F177" s="631" t="s">
        <v>29</v>
      </c>
      <c r="G177" s="732">
        <f>G178</f>
        <v>0</v>
      </c>
      <c r="H177" s="733">
        <f t="shared" si="58"/>
        <v>0</v>
      </c>
      <c r="I177" s="740">
        <f t="shared" si="58"/>
        <v>0</v>
      </c>
      <c r="K177" s="148"/>
      <c r="L177" s="148"/>
      <c r="M177" s="148"/>
      <c r="N177" s="148"/>
    </row>
    <row r="178" spans="1:14" s="147" customFormat="1" ht="45" x14ac:dyDescent="0.2">
      <c r="A178" s="712" t="s">
        <v>165</v>
      </c>
      <c r="B178" s="645" t="s">
        <v>581</v>
      </c>
      <c r="C178" s="646" t="s">
        <v>27</v>
      </c>
      <c r="D178" s="647" t="s">
        <v>18</v>
      </c>
      <c r="E178" s="674" t="s">
        <v>553</v>
      </c>
      <c r="F178" s="631" t="s">
        <v>29</v>
      </c>
      <c r="G178" s="732">
        <f>G179</f>
        <v>0</v>
      </c>
      <c r="H178" s="733">
        <f t="shared" si="58"/>
        <v>0</v>
      </c>
      <c r="I178" s="740">
        <f t="shared" si="58"/>
        <v>0</v>
      </c>
      <c r="K178" s="148"/>
      <c r="L178" s="148"/>
      <c r="M178" s="148"/>
      <c r="N178" s="148"/>
    </row>
    <row r="179" spans="1:14" s="147" customFormat="1" x14ac:dyDescent="0.2">
      <c r="A179" s="487" t="s">
        <v>79</v>
      </c>
      <c r="B179" s="648" t="s">
        <v>581</v>
      </c>
      <c r="C179" s="649" t="s">
        <v>27</v>
      </c>
      <c r="D179" s="650" t="s">
        <v>18</v>
      </c>
      <c r="E179" s="676" t="s">
        <v>553</v>
      </c>
      <c r="F179" s="632" t="s">
        <v>52</v>
      </c>
      <c r="G179" s="731">
        <f>'Прил.3(старое) ведомств.расходы'!K383</f>
        <v>0</v>
      </c>
      <c r="H179" s="738">
        <f>'Прил.3(старое) ведомств.расходы'!L383</f>
        <v>0</v>
      </c>
      <c r="I179" s="739">
        <f>'Прил.3(старое) ведомств.расходы'!M383</f>
        <v>0</v>
      </c>
      <c r="K179" s="148"/>
      <c r="L179" s="148"/>
      <c r="M179" s="148"/>
      <c r="N179" s="148"/>
    </row>
    <row r="180" spans="1:14" s="147" customFormat="1" ht="12.75" x14ac:dyDescent="0.2">
      <c r="A180" s="699" t="s">
        <v>167</v>
      </c>
      <c r="B180" s="656" t="s">
        <v>581</v>
      </c>
      <c r="C180" s="667" t="s">
        <v>37</v>
      </c>
      <c r="D180" s="668" t="s">
        <v>28</v>
      </c>
      <c r="E180" s="679" t="s">
        <v>500</v>
      </c>
      <c r="F180" s="640" t="s">
        <v>29</v>
      </c>
      <c r="G180" s="729">
        <f>G181</f>
        <v>0</v>
      </c>
      <c r="H180" s="730">
        <f t="shared" ref="H180:I180" si="60">H181</f>
        <v>0</v>
      </c>
      <c r="I180" s="735">
        <f t="shared" si="60"/>
        <v>0</v>
      </c>
      <c r="K180" s="148"/>
      <c r="L180" s="148"/>
      <c r="M180" s="148"/>
      <c r="N180" s="148"/>
    </row>
    <row r="181" spans="1:14" s="147" customFormat="1" x14ac:dyDescent="0.2">
      <c r="A181" s="684" t="s">
        <v>16</v>
      </c>
      <c r="B181" s="645" t="s">
        <v>581</v>
      </c>
      <c r="C181" s="659" t="s">
        <v>37</v>
      </c>
      <c r="D181" s="660" t="s">
        <v>17</v>
      </c>
      <c r="E181" s="679" t="s">
        <v>500</v>
      </c>
      <c r="F181" s="637" t="s">
        <v>29</v>
      </c>
      <c r="G181" s="732">
        <f t="shared" ref="G181:I185" si="61">G182</f>
        <v>0</v>
      </c>
      <c r="H181" s="733">
        <f>H182</f>
        <v>0</v>
      </c>
      <c r="I181" s="740">
        <f>I182</f>
        <v>0</v>
      </c>
      <c r="K181" s="148"/>
      <c r="L181" s="148"/>
      <c r="M181" s="148"/>
      <c r="N181" s="148"/>
    </row>
    <row r="182" spans="1:14" s="147" customFormat="1" ht="24" x14ac:dyDescent="0.2">
      <c r="A182" s="684" t="s">
        <v>578</v>
      </c>
      <c r="B182" s="645" t="s">
        <v>581</v>
      </c>
      <c r="C182" s="661" t="s">
        <v>37</v>
      </c>
      <c r="D182" s="662" t="s">
        <v>17</v>
      </c>
      <c r="E182" s="680" t="s">
        <v>501</v>
      </c>
      <c r="F182" s="632" t="s">
        <v>29</v>
      </c>
      <c r="G182" s="731">
        <f>G184</f>
        <v>0</v>
      </c>
      <c r="H182" s="738">
        <f>H184</f>
        <v>0</v>
      </c>
      <c r="I182" s="739">
        <f>I184</f>
        <v>0</v>
      </c>
      <c r="K182" s="148"/>
      <c r="L182" s="148"/>
      <c r="M182" s="148"/>
      <c r="N182" s="148"/>
    </row>
    <row r="183" spans="1:14" s="147" customFormat="1" x14ac:dyDescent="0.2">
      <c r="A183" s="686" t="s">
        <v>419</v>
      </c>
      <c r="B183" s="645" t="s">
        <v>581</v>
      </c>
      <c r="C183" s="654" t="s">
        <v>37</v>
      </c>
      <c r="D183" s="655" t="s">
        <v>17</v>
      </c>
      <c r="E183" s="677" t="s">
        <v>502</v>
      </c>
      <c r="F183" s="634" t="s">
        <v>29</v>
      </c>
      <c r="G183" s="731">
        <f>G184</f>
        <v>0</v>
      </c>
      <c r="H183" s="738">
        <f>H184</f>
        <v>0</v>
      </c>
      <c r="I183" s="739">
        <f>I184</f>
        <v>0</v>
      </c>
      <c r="K183" s="148"/>
      <c r="L183" s="148"/>
      <c r="M183" s="148"/>
      <c r="N183" s="148"/>
    </row>
    <row r="184" spans="1:14" s="147" customFormat="1" ht="36" x14ac:dyDescent="0.2">
      <c r="A184" s="709" t="s">
        <v>422</v>
      </c>
      <c r="B184" s="645" t="s">
        <v>581</v>
      </c>
      <c r="C184" s="661" t="s">
        <v>37</v>
      </c>
      <c r="D184" s="662" t="s">
        <v>17</v>
      </c>
      <c r="E184" s="680" t="s">
        <v>510</v>
      </c>
      <c r="F184" s="632" t="s">
        <v>29</v>
      </c>
      <c r="G184" s="731">
        <f t="shared" si="61"/>
        <v>0</v>
      </c>
      <c r="H184" s="738">
        <f t="shared" si="61"/>
        <v>0</v>
      </c>
      <c r="I184" s="739">
        <f t="shared" si="61"/>
        <v>0</v>
      </c>
      <c r="K184" s="148"/>
      <c r="L184" s="148"/>
      <c r="M184" s="148"/>
      <c r="N184" s="148"/>
    </row>
    <row r="185" spans="1:14" s="147" customFormat="1" ht="21" x14ac:dyDescent="0.2">
      <c r="A185" s="713" t="s">
        <v>499</v>
      </c>
      <c r="B185" s="645" t="s">
        <v>581</v>
      </c>
      <c r="C185" s="661" t="s">
        <v>37</v>
      </c>
      <c r="D185" s="662" t="s">
        <v>17</v>
      </c>
      <c r="E185" s="680" t="s">
        <v>554</v>
      </c>
      <c r="F185" s="632" t="s">
        <v>29</v>
      </c>
      <c r="G185" s="731">
        <f t="shared" si="61"/>
        <v>0</v>
      </c>
      <c r="H185" s="738">
        <f t="shared" si="61"/>
        <v>0</v>
      </c>
      <c r="I185" s="739">
        <f t="shared" si="61"/>
        <v>0</v>
      </c>
      <c r="K185" s="148"/>
      <c r="L185" s="148"/>
      <c r="M185" s="148"/>
      <c r="N185" s="148"/>
    </row>
    <row r="186" spans="1:14" s="147" customFormat="1" x14ac:dyDescent="0.2">
      <c r="A186" s="487" t="s">
        <v>79</v>
      </c>
      <c r="B186" s="648" t="s">
        <v>581</v>
      </c>
      <c r="C186" s="661" t="s">
        <v>37</v>
      </c>
      <c r="D186" s="662" t="s">
        <v>17</v>
      </c>
      <c r="E186" s="680" t="s">
        <v>554</v>
      </c>
      <c r="F186" s="632" t="s">
        <v>52</v>
      </c>
      <c r="G186" s="731">
        <f>'Прил.3(старое) ведомств.расходы'!K392</f>
        <v>0</v>
      </c>
      <c r="H186" s="738">
        <f>'Прил.3(старое) ведомств.расходы'!L392</f>
        <v>0</v>
      </c>
      <c r="I186" s="739">
        <f>'Прил.3(старое) ведомств.расходы'!M392</f>
        <v>0</v>
      </c>
      <c r="K186" s="148"/>
      <c r="L186" s="148"/>
      <c r="M186" s="148"/>
      <c r="N186" s="148"/>
    </row>
    <row r="187" spans="1:14" ht="12.75" thickBot="1" x14ac:dyDescent="0.25">
      <c r="A187" s="714" t="s">
        <v>171</v>
      </c>
      <c r="B187" s="669" t="s">
        <v>581</v>
      </c>
      <c r="C187" s="670" t="s">
        <v>172</v>
      </c>
      <c r="D187" s="671" t="s">
        <v>172</v>
      </c>
      <c r="E187" s="681"/>
      <c r="F187" s="641" t="s">
        <v>29</v>
      </c>
      <c r="G187" s="741"/>
      <c r="H187" s="742">
        <v>110.4</v>
      </c>
      <c r="I187" s="746">
        <v>223.1</v>
      </c>
    </row>
  </sheetData>
  <autoFilter ref="A10:I187"/>
  <mergeCells count="16">
    <mergeCell ref="A7:I7"/>
    <mergeCell ref="A1:I1"/>
    <mergeCell ref="A2:I2"/>
    <mergeCell ref="A3:I3"/>
    <mergeCell ref="A4:I4"/>
    <mergeCell ref="A5:I5"/>
    <mergeCell ref="I10:I11"/>
    <mergeCell ref="E10:E11"/>
    <mergeCell ref="A8:I8"/>
    <mergeCell ref="A10:A11"/>
    <mergeCell ref="B10:B11"/>
    <mergeCell ref="C10:C11"/>
    <mergeCell ref="D10:D11"/>
    <mergeCell ref="F10:F11"/>
    <mergeCell ref="G10:G11"/>
    <mergeCell ref="H10:H11"/>
  </mergeCells>
  <pageMargins left="0.32" right="0.11" top="0.32" bottom="0.32" header="0.2" footer="0.19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zoomScale="110" zoomScaleNormal="110" workbookViewId="0">
      <selection activeCell="A3" sqref="A3:K3"/>
    </sheetView>
  </sheetViews>
  <sheetFormatPr defaultRowHeight="12" x14ac:dyDescent="0.2"/>
  <cols>
    <col min="1" max="1" width="66.5703125" style="20" customWidth="1"/>
    <col min="2" max="2" width="5" style="21" customWidth="1"/>
    <col min="3" max="3" width="5.28515625" style="21" customWidth="1"/>
    <col min="4" max="4" width="4.7109375" style="21" customWidth="1"/>
    <col min="5" max="5" width="4.42578125" style="22" customWidth="1"/>
    <col min="6" max="6" width="4.85546875" style="35" customWidth="1"/>
    <col min="7" max="7" width="6.85546875" style="35" customWidth="1"/>
    <col min="8" max="8" width="6.28515625" style="36" customWidth="1"/>
    <col min="9" max="9" width="13.7109375" style="36" customWidth="1"/>
    <col min="10" max="10" width="12.7109375" style="36" customWidth="1"/>
    <col min="11" max="11" width="13.140625" style="36" customWidth="1"/>
    <col min="12" max="16384" width="9.140625" style="1"/>
  </cols>
  <sheetData>
    <row r="1" spans="1:11" x14ac:dyDescent="0.2">
      <c r="A1" s="788" t="s">
        <v>344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</row>
    <row r="2" spans="1:11" x14ac:dyDescent="0.2">
      <c r="A2" s="788" t="s">
        <v>193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</row>
    <row r="3" spans="1:11" x14ac:dyDescent="0.2">
      <c r="A3" s="788" t="s">
        <v>616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x14ac:dyDescent="0.2">
      <c r="C4" s="37"/>
      <c r="D4" s="35"/>
    </row>
    <row r="5" spans="1:11" ht="44.25" customHeight="1" x14ac:dyDescent="0.2">
      <c r="A5" s="789" t="s">
        <v>610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</row>
    <row r="6" spans="1:11" x14ac:dyDescent="0.2">
      <c r="A6" s="23"/>
      <c r="B6" s="38"/>
      <c r="C6" s="39"/>
      <c r="D6" s="38"/>
      <c r="E6" s="38"/>
    </row>
    <row r="7" spans="1:11" x14ac:dyDescent="0.2">
      <c r="A7" s="24"/>
    </row>
    <row r="8" spans="1:11" ht="15" customHeight="1" x14ac:dyDescent="0.2">
      <c r="A8" s="790" t="s">
        <v>0</v>
      </c>
      <c r="B8" s="792" t="s">
        <v>74</v>
      </c>
      <c r="C8" s="792" t="s">
        <v>75</v>
      </c>
      <c r="D8" s="796" t="s">
        <v>72</v>
      </c>
      <c r="E8" s="797"/>
      <c r="F8" s="797"/>
      <c r="G8" s="798"/>
      <c r="H8" s="792" t="s">
        <v>73</v>
      </c>
      <c r="I8" s="794" t="s">
        <v>396</v>
      </c>
      <c r="J8" s="794" t="s">
        <v>413</v>
      </c>
      <c r="K8" s="794" t="s">
        <v>416</v>
      </c>
    </row>
    <row r="9" spans="1:11" x14ac:dyDescent="0.2">
      <c r="A9" s="791"/>
      <c r="B9" s="793"/>
      <c r="C9" s="793"/>
      <c r="D9" s="799"/>
      <c r="E9" s="800"/>
      <c r="F9" s="800"/>
      <c r="G9" s="801"/>
      <c r="H9" s="793"/>
      <c r="I9" s="795"/>
      <c r="J9" s="795"/>
      <c r="K9" s="795"/>
    </row>
    <row r="10" spans="1:11" ht="12.75" x14ac:dyDescent="0.2">
      <c r="A10" s="31" t="s">
        <v>1</v>
      </c>
      <c r="B10" s="5" t="s">
        <v>17</v>
      </c>
      <c r="C10" s="169"/>
      <c r="D10" s="169"/>
      <c r="E10" s="169"/>
      <c r="F10" s="169"/>
      <c r="G10" s="169"/>
      <c r="H10" s="169"/>
      <c r="I10" s="216">
        <f>I11+I16+I39+I49+I54</f>
        <v>1821.308</v>
      </c>
      <c r="J10" s="216">
        <f>J11+J16+J39+J49+J54</f>
        <v>2030.4840000000002</v>
      </c>
      <c r="K10" s="216">
        <f>K11+K16+K39+K49+K54</f>
        <v>2270.6840000000002</v>
      </c>
    </row>
    <row r="11" spans="1:11" ht="25.5" x14ac:dyDescent="0.2">
      <c r="A11" s="34" t="s">
        <v>93</v>
      </c>
      <c r="B11" s="5" t="s">
        <v>17</v>
      </c>
      <c r="C11" s="5" t="s">
        <v>20</v>
      </c>
      <c r="D11" s="5"/>
      <c r="E11" s="5"/>
      <c r="F11" s="5"/>
      <c r="G11" s="5"/>
      <c r="H11" s="5"/>
      <c r="I11" s="217">
        <f>I12</f>
        <v>546.84</v>
      </c>
      <c r="J11" s="217">
        <f>J12</f>
        <v>611.94000000000005</v>
      </c>
      <c r="K11" s="217">
        <f>K12</f>
        <v>677.04</v>
      </c>
    </row>
    <row r="12" spans="1:11" ht="25.5" customHeight="1" x14ac:dyDescent="0.2">
      <c r="A12" s="19" t="s">
        <v>578</v>
      </c>
      <c r="B12" s="15" t="s">
        <v>17</v>
      </c>
      <c r="C12" s="15" t="s">
        <v>20</v>
      </c>
      <c r="D12" s="15" t="s">
        <v>17</v>
      </c>
      <c r="E12" s="15" t="s">
        <v>91</v>
      </c>
      <c r="F12" s="15" t="s">
        <v>28</v>
      </c>
      <c r="G12" s="15" t="s">
        <v>92</v>
      </c>
      <c r="H12" s="15"/>
      <c r="I12" s="218">
        <f t="shared" ref="I12:K14" si="0">I13</f>
        <v>546.84</v>
      </c>
      <c r="J12" s="218">
        <f t="shared" si="0"/>
        <v>611.94000000000005</v>
      </c>
      <c r="K12" s="218">
        <f t="shared" si="0"/>
        <v>677.04</v>
      </c>
    </row>
    <row r="13" spans="1:11" ht="24" x14ac:dyDescent="0.2">
      <c r="A13" s="47" t="s">
        <v>421</v>
      </c>
      <c r="B13" s="15" t="s">
        <v>17</v>
      </c>
      <c r="C13" s="15" t="s">
        <v>20</v>
      </c>
      <c r="D13" s="15" t="s">
        <v>17</v>
      </c>
      <c r="E13" s="15" t="s">
        <v>420</v>
      </c>
      <c r="F13" s="15" t="s">
        <v>17</v>
      </c>
      <c r="G13" s="15" t="s">
        <v>92</v>
      </c>
      <c r="H13" s="15"/>
      <c r="I13" s="218">
        <f t="shared" si="0"/>
        <v>546.84</v>
      </c>
      <c r="J13" s="218">
        <f t="shared" si="0"/>
        <v>611.94000000000005</v>
      </c>
      <c r="K13" s="218">
        <f t="shared" si="0"/>
        <v>677.04</v>
      </c>
    </row>
    <row r="14" spans="1:11" x14ac:dyDescent="0.2">
      <c r="A14" s="46" t="s">
        <v>3</v>
      </c>
      <c r="B14" s="15" t="s">
        <v>17</v>
      </c>
      <c r="C14" s="15" t="s">
        <v>20</v>
      </c>
      <c r="D14" s="15" t="s">
        <v>17</v>
      </c>
      <c r="E14" s="15" t="s">
        <v>420</v>
      </c>
      <c r="F14" s="15" t="s">
        <v>17</v>
      </c>
      <c r="G14" s="15" t="s">
        <v>94</v>
      </c>
      <c r="H14" s="15"/>
      <c r="I14" s="218">
        <f>I15</f>
        <v>546.84</v>
      </c>
      <c r="J14" s="218">
        <f t="shared" si="0"/>
        <v>611.94000000000005</v>
      </c>
      <c r="K14" s="218">
        <f t="shared" si="0"/>
        <v>677.04</v>
      </c>
    </row>
    <row r="15" spans="1:11" x14ac:dyDescent="0.2">
      <c r="A15" s="28" t="s">
        <v>59</v>
      </c>
      <c r="B15" s="15" t="s">
        <v>17</v>
      </c>
      <c r="C15" s="15" t="s">
        <v>20</v>
      </c>
      <c r="D15" s="15" t="s">
        <v>17</v>
      </c>
      <c r="E15" s="15" t="s">
        <v>420</v>
      </c>
      <c r="F15" s="15" t="s">
        <v>17</v>
      </c>
      <c r="G15" s="15" t="s">
        <v>94</v>
      </c>
      <c r="H15" s="15" t="s">
        <v>58</v>
      </c>
      <c r="I15" s="218">
        <f>'Прил.3(старое) ведомств.расходы'!K19</f>
        <v>546.84</v>
      </c>
      <c r="J15" s="218">
        <f>'Прил.3(старое) ведомств.расходы'!L19</f>
        <v>611.94000000000005</v>
      </c>
      <c r="K15" s="218">
        <f>'Прил.3(старое) ведомств.расходы'!M19</f>
        <v>677.04</v>
      </c>
    </row>
    <row r="16" spans="1:11" ht="38.25" x14ac:dyDescent="0.2">
      <c r="A16" s="34" t="s">
        <v>97</v>
      </c>
      <c r="B16" s="5" t="s">
        <v>17</v>
      </c>
      <c r="C16" s="5" t="s">
        <v>18</v>
      </c>
      <c r="D16" s="5"/>
      <c r="E16" s="5"/>
      <c r="F16" s="5"/>
      <c r="G16" s="5"/>
      <c r="H16" s="5"/>
      <c r="I16" s="217">
        <f>I17</f>
        <v>1243.9680000000001</v>
      </c>
      <c r="J16" s="217">
        <f>J17</f>
        <v>1388.0440000000001</v>
      </c>
      <c r="K16" s="217">
        <f>K17</f>
        <v>1563.144</v>
      </c>
    </row>
    <row r="17" spans="1:14" ht="24" x14ac:dyDescent="0.2">
      <c r="A17" s="19" t="s">
        <v>578</v>
      </c>
      <c r="B17" s="169" t="s">
        <v>17</v>
      </c>
      <c r="C17" s="169" t="s">
        <v>18</v>
      </c>
      <c r="D17" s="169" t="s">
        <v>17</v>
      </c>
      <c r="E17" s="169" t="s">
        <v>91</v>
      </c>
      <c r="F17" s="169" t="s">
        <v>28</v>
      </c>
      <c r="G17" s="169" t="s">
        <v>92</v>
      </c>
      <c r="H17" s="169"/>
      <c r="I17" s="216">
        <f>I18+I28</f>
        <v>1243.9680000000001</v>
      </c>
      <c r="J17" s="216">
        <f>J18+J28</f>
        <v>1388.0440000000001</v>
      </c>
      <c r="K17" s="216">
        <f>K18+K28</f>
        <v>1563.144</v>
      </c>
    </row>
    <row r="18" spans="1:14" ht="24" x14ac:dyDescent="0.2">
      <c r="A18" s="48" t="s">
        <v>421</v>
      </c>
      <c r="B18" s="169" t="s">
        <v>17</v>
      </c>
      <c r="C18" s="169" t="s">
        <v>18</v>
      </c>
      <c r="D18" s="169" t="s">
        <v>17</v>
      </c>
      <c r="E18" s="169" t="s">
        <v>420</v>
      </c>
      <c r="F18" s="169" t="s">
        <v>17</v>
      </c>
      <c r="G18" s="169" t="s">
        <v>92</v>
      </c>
      <c r="H18" s="169"/>
      <c r="I18" s="216">
        <f>I19+I24+I26</f>
        <v>1194.26</v>
      </c>
      <c r="J18" s="216">
        <f>J19+J24+J26</f>
        <v>1373.99</v>
      </c>
      <c r="K18" s="216">
        <f>K19+K24+K26</f>
        <v>1549.09</v>
      </c>
    </row>
    <row r="19" spans="1:14" x14ac:dyDescent="0.2">
      <c r="A19" s="25" t="s">
        <v>2</v>
      </c>
      <c r="B19" s="15" t="s">
        <v>17</v>
      </c>
      <c r="C19" s="15" t="s">
        <v>18</v>
      </c>
      <c r="D19" s="15" t="s">
        <v>17</v>
      </c>
      <c r="E19" s="15" t="s">
        <v>420</v>
      </c>
      <c r="F19" s="15" t="s">
        <v>17</v>
      </c>
      <c r="G19" s="15" t="s">
        <v>98</v>
      </c>
      <c r="H19" s="15"/>
      <c r="I19" s="218">
        <f>SUM(I20:I23)</f>
        <v>1193.26</v>
      </c>
      <c r="J19" s="218">
        <f>SUM(J20:J23)</f>
        <v>1372.99</v>
      </c>
      <c r="K19" s="218">
        <f>SUM(K20:K23)</f>
        <v>1548.09</v>
      </c>
    </row>
    <row r="20" spans="1:14" ht="9.75" customHeight="1" x14ac:dyDescent="0.2">
      <c r="A20" s="28" t="s">
        <v>59</v>
      </c>
      <c r="B20" s="15" t="s">
        <v>17</v>
      </c>
      <c r="C20" s="15" t="s">
        <v>18</v>
      </c>
      <c r="D20" s="15" t="s">
        <v>17</v>
      </c>
      <c r="E20" s="15" t="s">
        <v>420</v>
      </c>
      <c r="F20" s="15" t="s">
        <v>17</v>
      </c>
      <c r="G20" s="15" t="s">
        <v>98</v>
      </c>
      <c r="H20" s="15" t="s">
        <v>58</v>
      </c>
      <c r="I20" s="218">
        <f>'Прил.3(старое) ведомств.расходы'!K31</f>
        <v>902.89</v>
      </c>
      <c r="J20" s="218">
        <f>'Прил.3(старое) ведомств.расходы'!L31</f>
        <v>969.99</v>
      </c>
      <c r="K20" s="218">
        <f>'Прил.3(старое) ведомств.расходы'!M31</f>
        <v>1035.0899999999999</v>
      </c>
      <c r="M20" s="94"/>
      <c r="N20" s="94"/>
    </row>
    <row r="21" spans="1:14" ht="24" x14ac:dyDescent="0.2">
      <c r="A21" s="18" t="s">
        <v>128</v>
      </c>
      <c r="B21" s="15" t="s">
        <v>17</v>
      </c>
      <c r="C21" s="15" t="s">
        <v>18</v>
      </c>
      <c r="D21" s="15" t="s">
        <v>17</v>
      </c>
      <c r="E21" s="15" t="s">
        <v>420</v>
      </c>
      <c r="F21" s="15" t="s">
        <v>17</v>
      </c>
      <c r="G21" s="15" t="s">
        <v>98</v>
      </c>
      <c r="H21" s="15" t="s">
        <v>60</v>
      </c>
      <c r="I21" s="218">
        <f>'Прил.3(старое) ведомств.расходы'!K43</f>
        <v>288.37</v>
      </c>
      <c r="J21" s="218">
        <f>'Прил.3(старое) ведомств.расходы'!L43</f>
        <v>401</v>
      </c>
      <c r="K21" s="218">
        <f>'Прил.3(старое) ведомств.расходы'!M43</f>
        <v>511</v>
      </c>
    </row>
    <row r="22" spans="1:14" s="182" customFormat="1" x14ac:dyDescent="0.2">
      <c r="A22" s="18" t="s">
        <v>384</v>
      </c>
      <c r="B22" s="184" t="s">
        <v>17</v>
      </c>
      <c r="C22" s="184" t="s">
        <v>18</v>
      </c>
      <c r="D22" s="184" t="s">
        <v>17</v>
      </c>
      <c r="E22" s="184" t="s">
        <v>420</v>
      </c>
      <c r="F22" s="184" t="s">
        <v>17</v>
      </c>
      <c r="G22" s="184" t="s">
        <v>98</v>
      </c>
      <c r="H22" s="184" t="s">
        <v>385</v>
      </c>
      <c r="I22" s="218">
        <f>'Прил.3(старое) ведомств.расходы'!K67</f>
        <v>0</v>
      </c>
      <c r="J22" s="218">
        <f>'Прил.3(старое) ведомств.расходы'!L67</f>
        <v>0</v>
      </c>
      <c r="K22" s="218">
        <f>'Прил.3(старое) ведомств.расходы'!M67</f>
        <v>0</v>
      </c>
    </row>
    <row r="23" spans="1:14" x14ac:dyDescent="0.2">
      <c r="A23" s="14" t="s">
        <v>185</v>
      </c>
      <c r="B23" s="15" t="s">
        <v>17</v>
      </c>
      <c r="C23" s="15" t="s">
        <v>18</v>
      </c>
      <c r="D23" s="15" t="s">
        <v>17</v>
      </c>
      <c r="E23" s="15" t="s">
        <v>420</v>
      </c>
      <c r="F23" s="15" t="s">
        <v>17</v>
      </c>
      <c r="G23" s="15" t="s">
        <v>98</v>
      </c>
      <c r="H23" s="15" t="s">
        <v>184</v>
      </c>
      <c r="I23" s="218">
        <f>'Прил.3(старое) ведомств.расходы'!K71</f>
        <v>2</v>
      </c>
      <c r="J23" s="218">
        <f>'Прил.3(старое) ведомств.расходы'!L71</f>
        <v>2</v>
      </c>
      <c r="K23" s="218">
        <f>'Прил.3(старое) ведомств.расходы'!M71</f>
        <v>2</v>
      </c>
    </row>
    <row r="24" spans="1:14" x14ac:dyDescent="0.2">
      <c r="A24" s="14" t="s">
        <v>174</v>
      </c>
      <c r="B24" s="15" t="s">
        <v>17</v>
      </c>
      <c r="C24" s="15" t="s">
        <v>18</v>
      </c>
      <c r="D24" s="15" t="s">
        <v>17</v>
      </c>
      <c r="E24" s="15" t="s">
        <v>420</v>
      </c>
      <c r="F24" s="15" t="s">
        <v>17</v>
      </c>
      <c r="G24" s="15" t="s">
        <v>109</v>
      </c>
      <c r="H24" s="15"/>
      <c r="I24" s="218">
        <f>I25</f>
        <v>1</v>
      </c>
      <c r="J24" s="218">
        <f>J25</f>
        <v>1</v>
      </c>
      <c r="K24" s="218">
        <f>K25</f>
        <v>1</v>
      </c>
    </row>
    <row r="25" spans="1:14" ht="24" x14ac:dyDescent="0.2">
      <c r="A25" s="18" t="s">
        <v>128</v>
      </c>
      <c r="B25" s="15" t="s">
        <v>17</v>
      </c>
      <c r="C25" s="15" t="s">
        <v>18</v>
      </c>
      <c r="D25" s="15" t="s">
        <v>17</v>
      </c>
      <c r="E25" s="15" t="s">
        <v>420</v>
      </c>
      <c r="F25" s="15" t="s">
        <v>17</v>
      </c>
      <c r="G25" s="15" t="s">
        <v>109</v>
      </c>
      <c r="H25" s="15" t="s">
        <v>60</v>
      </c>
      <c r="I25" s="218">
        <f>'Прил.3(старое) ведомств.расходы'!K80</f>
        <v>1</v>
      </c>
      <c r="J25" s="218">
        <f>'Прил.3(старое) ведомств.расходы'!L80</f>
        <v>1</v>
      </c>
      <c r="K25" s="218">
        <f>'Прил.3(старое) ведомств.расходы'!M80</f>
        <v>1</v>
      </c>
    </row>
    <row r="26" spans="1:14" x14ac:dyDescent="0.2">
      <c r="A26" s="18" t="s">
        <v>264</v>
      </c>
      <c r="B26" s="15" t="s">
        <v>17</v>
      </c>
      <c r="C26" s="15" t="s">
        <v>18</v>
      </c>
      <c r="D26" s="15" t="s">
        <v>17</v>
      </c>
      <c r="E26" s="15" t="s">
        <v>420</v>
      </c>
      <c r="F26" s="15" t="s">
        <v>17</v>
      </c>
      <c r="G26" s="15" t="s">
        <v>265</v>
      </c>
      <c r="H26" s="15"/>
      <c r="I26" s="218">
        <f>I27</f>
        <v>0</v>
      </c>
      <c r="J26" s="218">
        <f>J27</f>
        <v>0</v>
      </c>
      <c r="K26" s="218">
        <f>K27</f>
        <v>0</v>
      </c>
    </row>
    <row r="27" spans="1:14" x14ac:dyDescent="0.2">
      <c r="A27" s="18" t="s">
        <v>185</v>
      </c>
      <c r="B27" s="15" t="s">
        <v>17</v>
      </c>
      <c r="C27" s="15" t="s">
        <v>18</v>
      </c>
      <c r="D27" s="15" t="s">
        <v>17</v>
      </c>
      <c r="E27" s="15" t="s">
        <v>420</v>
      </c>
      <c r="F27" s="15" t="s">
        <v>17</v>
      </c>
      <c r="G27" s="15" t="s">
        <v>265</v>
      </c>
      <c r="H27" s="15" t="s">
        <v>184</v>
      </c>
      <c r="I27" s="218">
        <f>'Прил.3(старое) ведомств.расходы'!K85</f>
        <v>0</v>
      </c>
      <c r="J27" s="218">
        <f>'Прил.3(старое) ведомств.расходы'!L85</f>
        <v>0</v>
      </c>
      <c r="K27" s="218">
        <f>'Прил.3(старое) ведомств.расходы'!M85</f>
        <v>0</v>
      </c>
    </row>
    <row r="28" spans="1:14" ht="36" x14ac:dyDescent="0.2">
      <c r="A28" s="19" t="s">
        <v>422</v>
      </c>
      <c r="B28" s="169" t="s">
        <v>17</v>
      </c>
      <c r="C28" s="169" t="s">
        <v>18</v>
      </c>
      <c r="D28" s="169" t="s">
        <v>17</v>
      </c>
      <c r="E28" s="169" t="s">
        <v>420</v>
      </c>
      <c r="F28" s="169" t="s">
        <v>27</v>
      </c>
      <c r="G28" s="169" t="s">
        <v>92</v>
      </c>
      <c r="H28" s="169"/>
      <c r="I28" s="216">
        <f>I31+I33+I35+I29+I37</f>
        <v>49.708000000000006</v>
      </c>
      <c r="J28" s="216">
        <f t="shared" ref="J28:K28" si="1">J31+J33+J35+J29+J37</f>
        <v>14.054</v>
      </c>
      <c r="K28" s="216">
        <f t="shared" si="1"/>
        <v>14.054</v>
      </c>
    </row>
    <row r="29" spans="1:14" s="182" customFormat="1" ht="60" x14ac:dyDescent="0.2">
      <c r="A29" s="14" t="s">
        <v>433</v>
      </c>
      <c r="B29" s="184" t="s">
        <v>17</v>
      </c>
      <c r="C29" s="184" t="s">
        <v>18</v>
      </c>
      <c r="D29" s="184" t="s">
        <v>17</v>
      </c>
      <c r="E29" s="184" t="s">
        <v>420</v>
      </c>
      <c r="F29" s="184" t="s">
        <v>27</v>
      </c>
      <c r="G29" s="184" t="s">
        <v>146</v>
      </c>
      <c r="H29" s="169"/>
      <c r="I29" s="218">
        <f>I30</f>
        <v>4.32</v>
      </c>
      <c r="J29" s="218">
        <f t="shared" ref="J29:K29" si="2">J30</f>
        <v>4.32</v>
      </c>
      <c r="K29" s="218">
        <f t="shared" si="2"/>
        <v>4.32</v>
      </c>
    </row>
    <row r="30" spans="1:14" s="182" customFormat="1" x14ac:dyDescent="0.2">
      <c r="A30" s="14" t="s">
        <v>79</v>
      </c>
      <c r="B30" s="184" t="s">
        <v>17</v>
      </c>
      <c r="C30" s="184" t="s">
        <v>18</v>
      </c>
      <c r="D30" s="184" t="s">
        <v>17</v>
      </c>
      <c r="E30" s="184" t="s">
        <v>420</v>
      </c>
      <c r="F30" s="184" t="s">
        <v>27</v>
      </c>
      <c r="G30" s="184" t="s">
        <v>146</v>
      </c>
      <c r="H30" s="184" t="s">
        <v>52</v>
      </c>
      <c r="I30" s="218">
        <f>'Прил.3(старое) ведомств.расходы'!K91</f>
        <v>4.32</v>
      </c>
      <c r="J30" s="218">
        <f>'Прил.3(старое) ведомств.расходы'!L91</f>
        <v>4.32</v>
      </c>
      <c r="K30" s="218">
        <f>'Прил.3(старое) ведомств.расходы'!M91</f>
        <v>4.32</v>
      </c>
    </row>
    <row r="31" spans="1:14" ht="24" x14ac:dyDescent="0.2">
      <c r="A31" s="16" t="s">
        <v>68</v>
      </c>
      <c r="B31" s="15" t="s">
        <v>17</v>
      </c>
      <c r="C31" s="15" t="s">
        <v>18</v>
      </c>
      <c r="D31" s="15" t="s">
        <v>17</v>
      </c>
      <c r="E31" s="15" t="s">
        <v>420</v>
      </c>
      <c r="F31" s="15" t="s">
        <v>27</v>
      </c>
      <c r="G31" s="15" t="s">
        <v>111</v>
      </c>
      <c r="H31" s="15"/>
      <c r="I31" s="218">
        <f>I32</f>
        <v>0.1</v>
      </c>
      <c r="J31" s="218">
        <f>J32</f>
        <v>0.1</v>
      </c>
      <c r="K31" s="218">
        <f>K32</f>
        <v>0.1</v>
      </c>
      <c r="M31" s="94"/>
      <c r="N31" s="94"/>
    </row>
    <row r="32" spans="1:14" x14ac:dyDescent="0.2">
      <c r="A32" s="14" t="s">
        <v>79</v>
      </c>
      <c r="B32" s="15" t="s">
        <v>17</v>
      </c>
      <c r="C32" s="15" t="s">
        <v>18</v>
      </c>
      <c r="D32" s="15" t="s">
        <v>17</v>
      </c>
      <c r="E32" s="15" t="s">
        <v>420</v>
      </c>
      <c r="F32" s="15" t="s">
        <v>27</v>
      </c>
      <c r="G32" s="15" t="s">
        <v>111</v>
      </c>
      <c r="H32" s="15" t="s">
        <v>52</v>
      </c>
      <c r="I32" s="218">
        <f>'Прил.3(старое) ведомств.расходы'!K95</f>
        <v>0.1</v>
      </c>
      <c r="J32" s="218">
        <f>'Прил.3(старое) ведомств.расходы'!L95</f>
        <v>0.1</v>
      </c>
      <c r="K32" s="218">
        <f>'Прил.3(старое) ведомств.расходы'!M95</f>
        <v>0.1</v>
      </c>
    </row>
    <row r="33" spans="1:14" ht="48" x14ac:dyDescent="0.2">
      <c r="A33" s="16" t="s">
        <v>69</v>
      </c>
      <c r="B33" s="15" t="s">
        <v>17</v>
      </c>
      <c r="C33" s="15" t="s">
        <v>18</v>
      </c>
      <c r="D33" s="15" t="s">
        <v>17</v>
      </c>
      <c r="E33" s="15" t="s">
        <v>420</v>
      </c>
      <c r="F33" s="15" t="s">
        <v>27</v>
      </c>
      <c r="G33" s="15" t="s">
        <v>112</v>
      </c>
      <c r="H33" s="15"/>
      <c r="I33" s="218">
        <f>I34</f>
        <v>4.21</v>
      </c>
      <c r="J33" s="218">
        <f>J34</f>
        <v>4.21</v>
      </c>
      <c r="K33" s="218">
        <f>K34</f>
        <v>4.21</v>
      </c>
      <c r="M33" s="94"/>
      <c r="N33" s="94"/>
    </row>
    <row r="34" spans="1:14" x14ac:dyDescent="0.2">
      <c r="A34" s="14" t="s">
        <v>79</v>
      </c>
      <c r="B34" s="15" t="s">
        <v>17</v>
      </c>
      <c r="C34" s="15" t="s">
        <v>18</v>
      </c>
      <c r="D34" s="15" t="s">
        <v>17</v>
      </c>
      <c r="E34" s="15" t="s">
        <v>420</v>
      </c>
      <c r="F34" s="15" t="s">
        <v>27</v>
      </c>
      <c r="G34" s="15" t="s">
        <v>112</v>
      </c>
      <c r="H34" s="15" t="s">
        <v>52</v>
      </c>
      <c r="I34" s="218">
        <f>'Прил.3(старое) ведомств.расходы'!K99</f>
        <v>4.21</v>
      </c>
      <c r="J34" s="218">
        <f>'Прил.3(старое) ведомств.расходы'!L99</f>
        <v>4.21</v>
      </c>
      <c r="K34" s="218">
        <f>'Прил.3(старое) ведомств.расходы'!M99</f>
        <v>4.21</v>
      </c>
    </row>
    <row r="35" spans="1:14" ht="24" x14ac:dyDescent="0.2">
      <c r="A35" s="14" t="s">
        <v>191</v>
      </c>
      <c r="B35" s="15" t="s">
        <v>17</v>
      </c>
      <c r="C35" s="15" t="s">
        <v>18</v>
      </c>
      <c r="D35" s="15" t="s">
        <v>17</v>
      </c>
      <c r="E35" s="15" t="s">
        <v>420</v>
      </c>
      <c r="F35" s="15" t="s">
        <v>27</v>
      </c>
      <c r="G35" s="15" t="s">
        <v>113</v>
      </c>
      <c r="H35" s="15"/>
      <c r="I35" s="218">
        <f>I36</f>
        <v>5.4240000000000004</v>
      </c>
      <c r="J35" s="218">
        <f>J36</f>
        <v>5.4240000000000004</v>
      </c>
      <c r="K35" s="218">
        <f>K36</f>
        <v>5.4240000000000004</v>
      </c>
    </row>
    <row r="36" spans="1:14" x14ac:dyDescent="0.2">
      <c r="A36" s="14" t="s">
        <v>79</v>
      </c>
      <c r="B36" s="15" t="s">
        <v>17</v>
      </c>
      <c r="C36" s="15" t="s">
        <v>18</v>
      </c>
      <c r="D36" s="15" t="s">
        <v>17</v>
      </c>
      <c r="E36" s="15" t="s">
        <v>420</v>
      </c>
      <c r="F36" s="15" t="s">
        <v>27</v>
      </c>
      <c r="G36" s="15" t="s">
        <v>113</v>
      </c>
      <c r="H36" s="15" t="s">
        <v>52</v>
      </c>
      <c r="I36" s="218">
        <f>'Прил.3(старое) ведомств.расходы'!K103</f>
        <v>5.4240000000000004</v>
      </c>
      <c r="J36" s="218">
        <f>'Прил.3(старое) ведомств.расходы'!L103</f>
        <v>5.4240000000000004</v>
      </c>
      <c r="K36" s="218">
        <f>'Прил.3(старое) ведомств.расходы'!M103</f>
        <v>5.4240000000000004</v>
      </c>
    </row>
    <row r="37" spans="1:14" s="182" customFormat="1" ht="24" x14ac:dyDescent="0.2">
      <c r="A37" s="14" t="s">
        <v>191</v>
      </c>
      <c r="B37" s="184" t="s">
        <v>17</v>
      </c>
      <c r="C37" s="184" t="s">
        <v>18</v>
      </c>
      <c r="D37" s="184" t="s">
        <v>17</v>
      </c>
      <c r="E37" s="184" t="s">
        <v>420</v>
      </c>
      <c r="F37" s="184" t="s">
        <v>27</v>
      </c>
      <c r="G37" s="184" t="s">
        <v>435</v>
      </c>
      <c r="H37" s="184"/>
      <c r="I37" s="218">
        <f>I38</f>
        <v>35.654000000000003</v>
      </c>
      <c r="J37" s="218">
        <f t="shared" ref="J37:K37" si="3">J38</f>
        <v>0</v>
      </c>
      <c r="K37" s="218">
        <f t="shared" si="3"/>
        <v>0</v>
      </c>
    </row>
    <row r="38" spans="1:14" s="182" customFormat="1" x14ac:dyDescent="0.2">
      <c r="A38" s="14" t="s">
        <v>79</v>
      </c>
      <c r="B38" s="184" t="s">
        <v>17</v>
      </c>
      <c r="C38" s="184" t="s">
        <v>18</v>
      </c>
      <c r="D38" s="184" t="s">
        <v>17</v>
      </c>
      <c r="E38" s="184" t="s">
        <v>420</v>
      </c>
      <c r="F38" s="184" t="s">
        <v>27</v>
      </c>
      <c r="G38" s="184" t="s">
        <v>435</v>
      </c>
      <c r="H38" s="184" t="s">
        <v>52</v>
      </c>
      <c r="I38" s="218">
        <f>'Прил.3(старое) ведомств.расходы'!K109</f>
        <v>35.654000000000003</v>
      </c>
      <c r="J38" s="218">
        <f>'Прил.3(старое) ведомств.расходы'!L109</f>
        <v>0</v>
      </c>
      <c r="K38" s="218">
        <f>'Прил.3(старое) ведомств.расходы'!M109</f>
        <v>0</v>
      </c>
    </row>
    <row r="39" spans="1:14" ht="25.5" x14ac:dyDescent="0.2">
      <c r="A39" s="31" t="s">
        <v>76</v>
      </c>
      <c r="B39" s="5" t="s">
        <v>17</v>
      </c>
      <c r="C39" s="5" t="s">
        <v>77</v>
      </c>
      <c r="D39" s="5"/>
      <c r="E39" s="5"/>
      <c r="F39" s="5"/>
      <c r="G39" s="5"/>
      <c r="H39" s="5"/>
      <c r="I39" s="217">
        <f t="shared" ref="I39:K42" si="4">I40</f>
        <v>30.5</v>
      </c>
      <c r="J39" s="217">
        <f t="shared" si="4"/>
        <v>30.5</v>
      </c>
      <c r="K39" s="217">
        <f t="shared" si="4"/>
        <v>30.5</v>
      </c>
    </row>
    <row r="40" spans="1:14" ht="24" x14ac:dyDescent="0.2">
      <c r="A40" s="19" t="s">
        <v>578</v>
      </c>
      <c r="B40" s="15" t="s">
        <v>17</v>
      </c>
      <c r="C40" s="15" t="s">
        <v>77</v>
      </c>
      <c r="D40" s="15" t="s">
        <v>17</v>
      </c>
      <c r="E40" s="15" t="s">
        <v>91</v>
      </c>
      <c r="F40" s="15" t="s">
        <v>28</v>
      </c>
      <c r="G40" s="15" t="s">
        <v>92</v>
      </c>
      <c r="H40" s="15"/>
      <c r="I40" s="218">
        <f t="shared" si="4"/>
        <v>30.5</v>
      </c>
      <c r="J40" s="218">
        <f t="shared" si="4"/>
        <v>30.5</v>
      </c>
      <c r="K40" s="218">
        <f t="shared" si="4"/>
        <v>30.5</v>
      </c>
    </row>
    <row r="41" spans="1:14" ht="36" x14ac:dyDescent="0.2">
      <c r="A41" s="14" t="s">
        <v>422</v>
      </c>
      <c r="B41" s="15" t="s">
        <v>17</v>
      </c>
      <c r="C41" s="15" t="s">
        <v>77</v>
      </c>
      <c r="D41" s="15" t="s">
        <v>17</v>
      </c>
      <c r="E41" s="15" t="s">
        <v>420</v>
      </c>
      <c r="F41" s="15" t="s">
        <v>27</v>
      </c>
      <c r="G41" s="15" t="s">
        <v>92</v>
      </c>
      <c r="H41" s="15"/>
      <c r="I41" s="218">
        <f t="shared" si="4"/>
        <v>30.5</v>
      </c>
      <c r="J41" s="218">
        <f t="shared" si="4"/>
        <v>30.5</v>
      </c>
      <c r="K41" s="218">
        <f t="shared" si="4"/>
        <v>30.5</v>
      </c>
    </row>
    <row r="42" spans="1:14" ht="24" x14ac:dyDescent="0.2">
      <c r="A42" s="14" t="s">
        <v>78</v>
      </c>
      <c r="B42" s="15" t="s">
        <v>17</v>
      </c>
      <c r="C42" s="15" t="s">
        <v>77</v>
      </c>
      <c r="D42" s="15" t="s">
        <v>17</v>
      </c>
      <c r="E42" s="15" t="s">
        <v>420</v>
      </c>
      <c r="F42" s="15" t="s">
        <v>27</v>
      </c>
      <c r="G42" s="15" t="s">
        <v>176</v>
      </c>
      <c r="H42" s="15"/>
      <c r="I42" s="218">
        <f t="shared" si="4"/>
        <v>30.5</v>
      </c>
      <c r="J42" s="218">
        <f t="shared" si="4"/>
        <v>30.5</v>
      </c>
      <c r="K42" s="218">
        <f t="shared" si="4"/>
        <v>30.5</v>
      </c>
    </row>
    <row r="43" spans="1:14" x14ac:dyDescent="0.2">
      <c r="A43" s="14" t="s">
        <v>79</v>
      </c>
      <c r="B43" s="15" t="s">
        <v>17</v>
      </c>
      <c r="C43" s="15" t="s">
        <v>77</v>
      </c>
      <c r="D43" s="15" t="s">
        <v>17</v>
      </c>
      <c r="E43" s="15" t="s">
        <v>420</v>
      </c>
      <c r="F43" s="15" t="s">
        <v>27</v>
      </c>
      <c r="G43" s="15" t="s">
        <v>176</v>
      </c>
      <c r="H43" s="15" t="s">
        <v>52</v>
      </c>
      <c r="I43" s="218">
        <f>'Прил.3(старое) ведомств.расходы'!K115</f>
        <v>30.5</v>
      </c>
      <c r="J43" s="218">
        <f>'Прил.3(старое) ведомств.расходы'!L115</f>
        <v>30.5</v>
      </c>
      <c r="K43" s="218">
        <f>'Прил.3(старое) ведомств.расходы'!M115</f>
        <v>30.5</v>
      </c>
    </row>
    <row r="44" spans="1:14" s="182" customFormat="1" ht="12.75" x14ac:dyDescent="0.2">
      <c r="A44" s="31" t="s">
        <v>377</v>
      </c>
      <c r="B44" s="5" t="s">
        <v>17</v>
      </c>
      <c r="C44" s="5" t="s">
        <v>21</v>
      </c>
      <c r="D44" s="184"/>
      <c r="E44" s="184"/>
      <c r="F44" s="184"/>
      <c r="G44" s="184"/>
      <c r="H44" s="184"/>
      <c r="I44" s="216">
        <f t="shared" ref="I44:K47" si="5">I45</f>
        <v>0</v>
      </c>
      <c r="J44" s="216">
        <f t="shared" si="5"/>
        <v>0</v>
      </c>
      <c r="K44" s="218">
        <f t="shared" si="5"/>
        <v>0</v>
      </c>
    </row>
    <row r="45" spans="1:14" s="182" customFormat="1" ht="24" x14ac:dyDescent="0.2">
      <c r="A45" s="19" t="s">
        <v>578</v>
      </c>
      <c r="B45" s="184" t="s">
        <v>17</v>
      </c>
      <c r="C45" s="184" t="s">
        <v>21</v>
      </c>
      <c r="D45" s="184" t="s">
        <v>17</v>
      </c>
      <c r="E45" s="184" t="s">
        <v>91</v>
      </c>
      <c r="F45" s="184" t="s">
        <v>28</v>
      </c>
      <c r="G45" s="184" t="s">
        <v>92</v>
      </c>
      <c r="H45" s="184"/>
      <c r="I45" s="218">
        <f t="shared" si="5"/>
        <v>0</v>
      </c>
      <c r="J45" s="218">
        <f t="shared" si="5"/>
        <v>0</v>
      </c>
      <c r="K45" s="218">
        <f t="shared" si="5"/>
        <v>0</v>
      </c>
    </row>
    <row r="46" spans="1:14" s="182" customFormat="1" ht="23.25" customHeight="1" x14ac:dyDescent="0.2">
      <c r="A46" s="14" t="s">
        <v>423</v>
      </c>
      <c r="B46" s="184" t="s">
        <v>17</v>
      </c>
      <c r="C46" s="184" t="s">
        <v>21</v>
      </c>
      <c r="D46" s="184" t="s">
        <v>17</v>
      </c>
      <c r="E46" s="184" t="s">
        <v>420</v>
      </c>
      <c r="F46" s="184" t="s">
        <v>33</v>
      </c>
      <c r="G46" s="184" t="s">
        <v>92</v>
      </c>
      <c r="H46" s="184"/>
      <c r="I46" s="218">
        <f t="shared" si="5"/>
        <v>0</v>
      </c>
      <c r="J46" s="218">
        <f t="shared" si="5"/>
        <v>0</v>
      </c>
      <c r="K46" s="218">
        <f t="shared" si="5"/>
        <v>0</v>
      </c>
    </row>
    <row r="47" spans="1:14" s="182" customFormat="1" ht="24.75" customHeight="1" x14ac:dyDescent="0.2">
      <c r="A47" s="14" t="s">
        <v>378</v>
      </c>
      <c r="B47" s="184" t="s">
        <v>17</v>
      </c>
      <c r="C47" s="184" t="s">
        <v>21</v>
      </c>
      <c r="D47" s="184" t="s">
        <v>17</v>
      </c>
      <c r="E47" s="184" t="s">
        <v>420</v>
      </c>
      <c r="F47" s="184" t="s">
        <v>33</v>
      </c>
      <c r="G47" s="184" t="s">
        <v>376</v>
      </c>
      <c r="H47" s="184"/>
      <c r="I47" s="218">
        <f t="shared" si="5"/>
        <v>0</v>
      </c>
      <c r="J47" s="218">
        <f t="shared" si="5"/>
        <v>0</v>
      </c>
      <c r="K47" s="218">
        <f t="shared" si="5"/>
        <v>0</v>
      </c>
    </row>
    <row r="48" spans="1:14" s="182" customFormat="1" x14ac:dyDescent="0.2">
      <c r="A48" s="14" t="s">
        <v>388</v>
      </c>
      <c r="B48" s="184" t="s">
        <v>17</v>
      </c>
      <c r="C48" s="184" t="s">
        <v>21</v>
      </c>
      <c r="D48" s="184" t="s">
        <v>17</v>
      </c>
      <c r="E48" s="184" t="s">
        <v>420</v>
      </c>
      <c r="F48" s="184" t="s">
        <v>33</v>
      </c>
      <c r="G48" s="184" t="s">
        <v>376</v>
      </c>
      <c r="H48" s="184" t="s">
        <v>392</v>
      </c>
      <c r="I48" s="218">
        <f>'Прил.3(старое) ведомств.расходы'!K123</f>
        <v>0</v>
      </c>
      <c r="J48" s="218">
        <f>'Прил.3(старое) ведомств.расходы'!L123</f>
        <v>0</v>
      </c>
      <c r="K48" s="218">
        <f>'Прил.3(старое) ведомств.расходы'!M123</f>
        <v>0</v>
      </c>
    </row>
    <row r="49" spans="1:11" s="51" customFormat="1" ht="12.75" x14ac:dyDescent="0.2">
      <c r="A49" s="52" t="s">
        <v>24</v>
      </c>
      <c r="B49" s="53" t="s">
        <v>17</v>
      </c>
      <c r="C49" s="53" t="s">
        <v>33</v>
      </c>
      <c r="D49" s="53"/>
      <c r="E49" s="53"/>
      <c r="F49" s="53"/>
      <c r="G49" s="54"/>
      <c r="H49" s="53"/>
      <c r="I49" s="219">
        <f t="shared" ref="I49:K52" si="6">I50</f>
        <v>0</v>
      </c>
      <c r="J49" s="219">
        <f t="shared" si="6"/>
        <v>0</v>
      </c>
      <c r="K49" s="219">
        <f t="shared" si="6"/>
        <v>0</v>
      </c>
    </row>
    <row r="50" spans="1:11" s="51" customFormat="1" ht="21.75" x14ac:dyDescent="0.2">
      <c r="A50" s="362" t="s">
        <v>578</v>
      </c>
      <c r="B50" s="49" t="s">
        <v>17</v>
      </c>
      <c r="C50" s="49" t="s">
        <v>33</v>
      </c>
      <c r="D50" s="49" t="s">
        <v>17</v>
      </c>
      <c r="E50" s="49" t="s">
        <v>91</v>
      </c>
      <c r="F50" s="49" t="s">
        <v>28</v>
      </c>
      <c r="G50" s="50" t="s">
        <v>92</v>
      </c>
      <c r="H50" s="49"/>
      <c r="I50" s="220">
        <f t="shared" si="6"/>
        <v>0</v>
      </c>
      <c r="J50" s="220">
        <f t="shared" si="6"/>
        <v>0</v>
      </c>
      <c r="K50" s="220">
        <f t="shared" si="6"/>
        <v>0</v>
      </c>
    </row>
    <row r="51" spans="1:11" ht="16.5" customHeight="1" x14ac:dyDescent="0.2">
      <c r="A51" s="361" t="s">
        <v>424</v>
      </c>
      <c r="B51" s="15" t="s">
        <v>17</v>
      </c>
      <c r="C51" s="15" t="s">
        <v>33</v>
      </c>
      <c r="D51" s="15" t="s">
        <v>17</v>
      </c>
      <c r="E51" s="15" t="s">
        <v>420</v>
      </c>
      <c r="F51" s="15" t="s">
        <v>369</v>
      </c>
      <c r="G51" s="40" t="s">
        <v>92</v>
      </c>
      <c r="H51" s="15"/>
      <c r="I51" s="218">
        <f t="shared" si="6"/>
        <v>0</v>
      </c>
      <c r="J51" s="218">
        <f t="shared" si="6"/>
        <v>0</v>
      </c>
      <c r="K51" s="218">
        <f t="shared" si="6"/>
        <v>0</v>
      </c>
    </row>
    <row r="52" spans="1:11" x14ac:dyDescent="0.2">
      <c r="A52" s="14" t="s">
        <v>114</v>
      </c>
      <c r="B52" s="15" t="s">
        <v>17</v>
      </c>
      <c r="C52" s="15" t="s">
        <v>33</v>
      </c>
      <c r="D52" s="15" t="s">
        <v>17</v>
      </c>
      <c r="E52" s="15" t="s">
        <v>420</v>
      </c>
      <c r="F52" s="15" t="s">
        <v>369</v>
      </c>
      <c r="G52" s="40" t="s">
        <v>115</v>
      </c>
      <c r="H52" s="15"/>
      <c r="I52" s="218">
        <f t="shared" si="6"/>
        <v>0</v>
      </c>
      <c r="J52" s="218">
        <f t="shared" si="6"/>
        <v>0</v>
      </c>
      <c r="K52" s="218">
        <f t="shared" si="6"/>
        <v>0</v>
      </c>
    </row>
    <row r="53" spans="1:11" x14ac:dyDescent="0.2">
      <c r="A53" s="14" t="s">
        <v>116</v>
      </c>
      <c r="B53" s="15" t="s">
        <v>17</v>
      </c>
      <c r="C53" s="15" t="s">
        <v>33</v>
      </c>
      <c r="D53" s="15" t="s">
        <v>17</v>
      </c>
      <c r="E53" s="15" t="s">
        <v>420</v>
      </c>
      <c r="F53" s="15" t="s">
        <v>369</v>
      </c>
      <c r="G53" s="40" t="s">
        <v>115</v>
      </c>
      <c r="H53" s="15" t="s">
        <v>35</v>
      </c>
      <c r="I53" s="218">
        <f>'Прил.3(старое) ведомств.расходы'!K130</f>
        <v>0</v>
      </c>
      <c r="J53" s="218">
        <f>'Прил.3(старое) ведомств.расходы'!L130</f>
        <v>0</v>
      </c>
      <c r="K53" s="218">
        <f>'Прил.3(старое) ведомств.расходы'!M130</f>
        <v>0</v>
      </c>
    </row>
    <row r="54" spans="1:11" s="182" customFormat="1" ht="12.75" x14ac:dyDescent="0.2">
      <c r="A54" s="31" t="s">
        <v>368</v>
      </c>
      <c r="B54" s="5" t="s">
        <v>17</v>
      </c>
      <c r="C54" s="5" t="s">
        <v>369</v>
      </c>
      <c r="D54" s="184"/>
      <c r="E54" s="184"/>
      <c r="F54" s="184"/>
      <c r="G54" s="185"/>
      <c r="H54" s="184"/>
      <c r="I54" s="218">
        <f t="shared" ref="I54:K57" si="7">I55</f>
        <v>0</v>
      </c>
      <c r="J54" s="218">
        <f t="shared" si="7"/>
        <v>0</v>
      </c>
      <c r="K54" s="218">
        <f t="shared" si="7"/>
        <v>0</v>
      </c>
    </row>
    <row r="55" spans="1:11" s="182" customFormat="1" ht="21.75" x14ac:dyDescent="0.2">
      <c r="A55" s="362" t="s">
        <v>578</v>
      </c>
      <c r="B55" s="184" t="s">
        <v>17</v>
      </c>
      <c r="C55" s="184" t="s">
        <v>369</v>
      </c>
      <c r="D55" s="184" t="s">
        <v>17</v>
      </c>
      <c r="E55" s="184" t="s">
        <v>91</v>
      </c>
      <c r="F55" s="184" t="s">
        <v>28</v>
      </c>
      <c r="G55" s="185" t="s">
        <v>92</v>
      </c>
      <c r="H55" s="184"/>
      <c r="I55" s="218">
        <f t="shared" si="7"/>
        <v>0</v>
      </c>
      <c r="J55" s="218">
        <f t="shared" si="7"/>
        <v>0</v>
      </c>
      <c r="K55" s="218">
        <f t="shared" si="7"/>
        <v>0</v>
      </c>
    </row>
    <row r="56" spans="1:11" s="182" customFormat="1" ht="24" x14ac:dyDescent="0.2">
      <c r="A56" s="48" t="s">
        <v>421</v>
      </c>
      <c r="B56" s="184" t="s">
        <v>17</v>
      </c>
      <c r="C56" s="184" t="s">
        <v>369</v>
      </c>
      <c r="D56" s="184" t="s">
        <v>17</v>
      </c>
      <c r="E56" s="184" t="s">
        <v>420</v>
      </c>
      <c r="F56" s="184" t="s">
        <v>17</v>
      </c>
      <c r="G56" s="185" t="s">
        <v>92</v>
      </c>
      <c r="H56" s="184"/>
      <c r="I56" s="218">
        <f t="shared" si="7"/>
        <v>0</v>
      </c>
      <c r="J56" s="218">
        <f t="shared" si="7"/>
        <v>0</v>
      </c>
      <c r="K56" s="218">
        <f t="shared" si="7"/>
        <v>0</v>
      </c>
    </row>
    <row r="57" spans="1:11" s="182" customFormat="1" x14ac:dyDescent="0.2">
      <c r="A57" s="242" t="s">
        <v>2</v>
      </c>
      <c r="B57" s="184" t="s">
        <v>17</v>
      </c>
      <c r="C57" s="184" t="s">
        <v>369</v>
      </c>
      <c r="D57" s="184" t="s">
        <v>17</v>
      </c>
      <c r="E57" s="184" t="s">
        <v>420</v>
      </c>
      <c r="F57" s="184" t="s">
        <v>17</v>
      </c>
      <c r="G57" s="185" t="s">
        <v>98</v>
      </c>
      <c r="H57" s="184"/>
      <c r="I57" s="218">
        <f t="shared" si="7"/>
        <v>0</v>
      </c>
      <c r="J57" s="218">
        <f t="shared" si="7"/>
        <v>0</v>
      </c>
      <c r="K57" s="218">
        <f t="shared" si="7"/>
        <v>0</v>
      </c>
    </row>
    <row r="58" spans="1:11" s="182" customFormat="1" x14ac:dyDescent="0.2">
      <c r="A58" s="14" t="s">
        <v>185</v>
      </c>
      <c r="B58" s="184" t="s">
        <v>17</v>
      </c>
      <c r="C58" s="184" t="s">
        <v>369</v>
      </c>
      <c r="D58" s="184" t="s">
        <v>17</v>
      </c>
      <c r="E58" s="184" t="s">
        <v>420</v>
      </c>
      <c r="F58" s="184" t="s">
        <v>17</v>
      </c>
      <c r="G58" s="185" t="s">
        <v>98</v>
      </c>
      <c r="H58" s="184" t="s">
        <v>184</v>
      </c>
      <c r="I58" s="218">
        <f>'Прил.3(старое) ведомств.расходы'!K137</f>
        <v>0</v>
      </c>
      <c r="J58" s="218">
        <f>'Прил.3(старое) ведомств.расходы'!L137</f>
        <v>0</v>
      </c>
      <c r="K58" s="218">
        <f>'Прил.3(старое) ведомств.расходы'!M137</f>
        <v>0</v>
      </c>
    </row>
    <row r="59" spans="1:11" ht="12.75" x14ac:dyDescent="0.2">
      <c r="A59" s="31" t="s">
        <v>36</v>
      </c>
      <c r="B59" s="5" t="s">
        <v>20</v>
      </c>
      <c r="C59" s="5"/>
      <c r="D59" s="169"/>
      <c r="E59" s="169"/>
      <c r="F59" s="169"/>
      <c r="G59" s="169"/>
      <c r="H59" s="169"/>
      <c r="I59" s="217">
        <f t="shared" ref="I59:K62" si="8">I60</f>
        <v>128.5</v>
      </c>
      <c r="J59" s="217">
        <f t="shared" si="8"/>
        <v>134.5</v>
      </c>
      <c r="K59" s="217">
        <f t="shared" si="8"/>
        <v>139.4</v>
      </c>
    </row>
    <row r="60" spans="1:11" ht="12.75" x14ac:dyDescent="0.2">
      <c r="A60" s="32" t="s">
        <v>117</v>
      </c>
      <c r="B60" s="5" t="s">
        <v>20</v>
      </c>
      <c r="C60" s="5" t="s">
        <v>22</v>
      </c>
      <c r="D60" s="5"/>
      <c r="E60" s="5"/>
      <c r="F60" s="5"/>
      <c r="G60" s="55"/>
      <c r="H60" s="5"/>
      <c r="I60" s="217">
        <f t="shared" si="8"/>
        <v>128.5</v>
      </c>
      <c r="J60" s="217">
        <f t="shared" si="8"/>
        <v>134.5</v>
      </c>
      <c r="K60" s="217">
        <f t="shared" si="8"/>
        <v>139.4</v>
      </c>
    </row>
    <row r="61" spans="1:11" ht="21.75" x14ac:dyDescent="0.2">
      <c r="A61" s="362" t="s">
        <v>609</v>
      </c>
      <c r="B61" s="169" t="s">
        <v>20</v>
      </c>
      <c r="C61" s="169" t="s">
        <v>22</v>
      </c>
      <c r="D61" s="169" t="s">
        <v>17</v>
      </c>
      <c r="E61" s="169" t="s">
        <v>91</v>
      </c>
      <c r="F61" s="169" t="s">
        <v>28</v>
      </c>
      <c r="G61" s="41" t="s">
        <v>92</v>
      </c>
      <c r="H61" s="169"/>
      <c r="I61" s="216">
        <f t="shared" si="8"/>
        <v>128.5</v>
      </c>
      <c r="J61" s="216">
        <f t="shared" si="8"/>
        <v>134.5</v>
      </c>
      <c r="K61" s="216">
        <f t="shared" si="8"/>
        <v>139.4</v>
      </c>
    </row>
    <row r="62" spans="1:11" ht="24" x14ac:dyDescent="0.2">
      <c r="A62" s="30" t="s">
        <v>425</v>
      </c>
      <c r="B62" s="15" t="s">
        <v>20</v>
      </c>
      <c r="C62" s="169" t="s">
        <v>22</v>
      </c>
      <c r="D62" s="169" t="s">
        <v>17</v>
      </c>
      <c r="E62" s="169" t="s">
        <v>420</v>
      </c>
      <c r="F62" s="169" t="s">
        <v>20</v>
      </c>
      <c r="G62" s="169" t="s">
        <v>92</v>
      </c>
      <c r="H62" s="169"/>
      <c r="I62" s="218">
        <f t="shared" si="8"/>
        <v>128.5</v>
      </c>
      <c r="J62" s="218">
        <f t="shared" si="8"/>
        <v>134.5</v>
      </c>
      <c r="K62" s="218">
        <f t="shared" si="8"/>
        <v>139.4</v>
      </c>
    </row>
    <row r="63" spans="1:11" ht="24" x14ac:dyDescent="0.2">
      <c r="A63" s="19" t="s">
        <v>118</v>
      </c>
      <c r="B63" s="169" t="s">
        <v>20</v>
      </c>
      <c r="C63" s="169" t="s">
        <v>22</v>
      </c>
      <c r="D63" s="169" t="s">
        <v>17</v>
      </c>
      <c r="E63" s="169" t="s">
        <v>420</v>
      </c>
      <c r="F63" s="169" t="s">
        <v>20</v>
      </c>
      <c r="G63" s="169" t="s">
        <v>119</v>
      </c>
      <c r="H63" s="169"/>
      <c r="I63" s="216">
        <f>I64+I65</f>
        <v>128.5</v>
      </c>
      <c r="J63" s="216">
        <f>J64+J65</f>
        <v>134.5</v>
      </c>
      <c r="K63" s="216">
        <f>K64+K65</f>
        <v>139.4</v>
      </c>
    </row>
    <row r="64" spans="1:11" x14ac:dyDescent="0.2">
      <c r="A64" s="28" t="s">
        <v>59</v>
      </c>
      <c r="B64" s="15" t="s">
        <v>20</v>
      </c>
      <c r="C64" s="169" t="s">
        <v>22</v>
      </c>
      <c r="D64" s="169" t="s">
        <v>17</v>
      </c>
      <c r="E64" s="169" t="s">
        <v>420</v>
      </c>
      <c r="F64" s="169" t="s">
        <v>20</v>
      </c>
      <c r="G64" s="15" t="s">
        <v>119</v>
      </c>
      <c r="H64" s="15" t="s">
        <v>58</v>
      </c>
      <c r="I64" s="218">
        <f>'Прил.3(старое) ведомств.расходы'!K147</f>
        <v>127.5</v>
      </c>
      <c r="J64" s="218">
        <f>'Прил.3(старое) ведомств.расходы'!L147</f>
        <v>132.5</v>
      </c>
      <c r="K64" s="218">
        <f>'Прил.3(старое) ведомств.расходы'!M147</f>
        <v>136.4</v>
      </c>
    </row>
    <row r="65" spans="1:11" ht="24" x14ac:dyDescent="0.2">
      <c r="A65" s="18" t="s">
        <v>128</v>
      </c>
      <c r="B65" s="15" t="s">
        <v>20</v>
      </c>
      <c r="C65" s="169" t="s">
        <v>22</v>
      </c>
      <c r="D65" s="169" t="s">
        <v>17</v>
      </c>
      <c r="E65" s="169" t="s">
        <v>420</v>
      </c>
      <c r="F65" s="169" t="s">
        <v>20</v>
      </c>
      <c r="G65" s="15" t="s">
        <v>119</v>
      </c>
      <c r="H65" s="15" t="s">
        <v>60</v>
      </c>
      <c r="I65" s="218">
        <f>'Прил.3(старое) ведомств.расходы'!K154</f>
        <v>1</v>
      </c>
      <c r="J65" s="218">
        <f>'Прил.3(старое) ведомств.расходы'!L154</f>
        <v>2</v>
      </c>
      <c r="K65" s="218">
        <f>'Прил.3(старое) ведомств.расходы'!M154</f>
        <v>3</v>
      </c>
    </row>
    <row r="66" spans="1:11" ht="12.75" x14ac:dyDescent="0.2">
      <c r="A66" s="31" t="s">
        <v>11</v>
      </c>
      <c r="B66" s="5" t="s">
        <v>22</v>
      </c>
      <c r="C66" s="4"/>
      <c r="D66" s="5"/>
      <c r="E66" s="5"/>
      <c r="F66" s="5"/>
      <c r="G66" s="7"/>
      <c r="H66" s="4"/>
      <c r="I66" s="217">
        <f>I67+I74</f>
        <v>1</v>
      </c>
      <c r="J66" s="217">
        <f>J67+J74</f>
        <v>1</v>
      </c>
      <c r="K66" s="217">
        <f>K67+K74</f>
        <v>1</v>
      </c>
    </row>
    <row r="67" spans="1:11" ht="25.5" x14ac:dyDescent="0.2">
      <c r="A67" s="31" t="s">
        <v>397</v>
      </c>
      <c r="B67" s="5" t="s">
        <v>22</v>
      </c>
      <c r="C67" s="5" t="s">
        <v>37</v>
      </c>
      <c r="D67" s="5"/>
      <c r="E67" s="5"/>
      <c r="F67" s="5"/>
      <c r="G67" s="11"/>
      <c r="H67" s="5"/>
      <c r="I67" s="217">
        <f>I68</f>
        <v>0</v>
      </c>
      <c r="J67" s="217">
        <f t="shared" ref="J67:K67" si="9">J68</f>
        <v>0</v>
      </c>
      <c r="K67" s="217">
        <f t="shared" si="9"/>
        <v>0</v>
      </c>
    </row>
    <row r="68" spans="1:11" ht="21.75" x14ac:dyDescent="0.2">
      <c r="A68" s="362" t="s">
        <v>578</v>
      </c>
      <c r="B68" s="169" t="s">
        <v>22</v>
      </c>
      <c r="C68" s="169" t="s">
        <v>37</v>
      </c>
      <c r="D68" s="169" t="s">
        <v>17</v>
      </c>
      <c r="E68" s="169" t="s">
        <v>91</v>
      </c>
      <c r="F68" s="169" t="s">
        <v>28</v>
      </c>
      <c r="G68" s="170" t="s">
        <v>92</v>
      </c>
      <c r="H68" s="169"/>
      <c r="I68" s="216">
        <f>I69</f>
        <v>0</v>
      </c>
      <c r="J68" s="216">
        <f>J69</f>
        <v>0</v>
      </c>
      <c r="K68" s="216">
        <f>K69</f>
        <v>0</v>
      </c>
    </row>
    <row r="69" spans="1:11" ht="48" x14ac:dyDescent="0.2">
      <c r="A69" s="19" t="s">
        <v>426</v>
      </c>
      <c r="B69" s="169" t="s">
        <v>22</v>
      </c>
      <c r="C69" s="169" t="s">
        <v>37</v>
      </c>
      <c r="D69" s="169" t="s">
        <v>17</v>
      </c>
      <c r="E69" s="169" t="s">
        <v>420</v>
      </c>
      <c r="F69" s="169" t="s">
        <v>22</v>
      </c>
      <c r="G69" s="170" t="s">
        <v>92</v>
      </c>
      <c r="H69" s="169"/>
      <c r="I69" s="216">
        <f>I70+I72</f>
        <v>0</v>
      </c>
      <c r="J69" s="216">
        <f>J70+J72</f>
        <v>0</v>
      </c>
      <c r="K69" s="216">
        <f>K70+K72</f>
        <v>0</v>
      </c>
    </row>
    <row r="70" spans="1:11" ht="24" x14ac:dyDescent="0.2">
      <c r="A70" s="19" t="s">
        <v>122</v>
      </c>
      <c r="B70" s="169" t="s">
        <v>22</v>
      </c>
      <c r="C70" s="169" t="s">
        <v>37</v>
      </c>
      <c r="D70" s="169" t="s">
        <v>17</v>
      </c>
      <c r="E70" s="169" t="s">
        <v>420</v>
      </c>
      <c r="F70" s="169" t="s">
        <v>22</v>
      </c>
      <c r="G70" s="169" t="s">
        <v>123</v>
      </c>
      <c r="H70" s="169"/>
      <c r="I70" s="216">
        <f>I71</f>
        <v>0</v>
      </c>
      <c r="J70" s="216">
        <f>J71</f>
        <v>0</v>
      </c>
      <c r="K70" s="216">
        <f>K71</f>
        <v>0</v>
      </c>
    </row>
    <row r="71" spans="1:11" ht="15" customHeight="1" x14ac:dyDescent="0.2">
      <c r="A71" s="14" t="s">
        <v>124</v>
      </c>
      <c r="B71" s="15" t="s">
        <v>22</v>
      </c>
      <c r="C71" s="15" t="s">
        <v>37</v>
      </c>
      <c r="D71" s="15" t="s">
        <v>17</v>
      </c>
      <c r="E71" s="15" t="s">
        <v>420</v>
      </c>
      <c r="F71" s="15" t="s">
        <v>22</v>
      </c>
      <c r="G71" s="15" t="s">
        <v>123</v>
      </c>
      <c r="H71" s="169" t="s">
        <v>65</v>
      </c>
      <c r="I71" s="218">
        <f>'Прил.3(старое) ведомств.расходы'!K164</f>
        <v>0</v>
      </c>
      <c r="J71" s="218">
        <f>'Прил.3(старое) ведомств.расходы'!L164</f>
        <v>0</v>
      </c>
      <c r="K71" s="218">
        <f>'Прил.3(старое) ведомств.расходы'!M164</f>
        <v>0</v>
      </c>
    </row>
    <row r="72" spans="1:11" x14ac:dyDescent="0.2">
      <c r="A72" s="19" t="s">
        <v>126</v>
      </c>
      <c r="B72" s="169" t="s">
        <v>22</v>
      </c>
      <c r="C72" s="169" t="s">
        <v>37</v>
      </c>
      <c r="D72" s="169" t="s">
        <v>17</v>
      </c>
      <c r="E72" s="169" t="s">
        <v>420</v>
      </c>
      <c r="F72" s="169" t="s">
        <v>22</v>
      </c>
      <c r="G72" s="170" t="s">
        <v>120</v>
      </c>
      <c r="H72" s="169"/>
      <c r="I72" s="216">
        <f>I73</f>
        <v>0</v>
      </c>
      <c r="J72" s="216">
        <f>J73</f>
        <v>0</v>
      </c>
      <c r="K72" s="216">
        <f>K73</f>
        <v>0</v>
      </c>
    </row>
    <row r="73" spans="1:11" ht="24" x14ac:dyDescent="0.2">
      <c r="A73" s="18" t="s">
        <v>128</v>
      </c>
      <c r="B73" s="169" t="s">
        <v>22</v>
      </c>
      <c r="C73" s="169" t="s">
        <v>37</v>
      </c>
      <c r="D73" s="169" t="s">
        <v>17</v>
      </c>
      <c r="E73" s="169" t="s">
        <v>420</v>
      </c>
      <c r="F73" s="169" t="s">
        <v>22</v>
      </c>
      <c r="G73" s="170" t="s">
        <v>120</v>
      </c>
      <c r="H73" s="169" t="s">
        <v>60</v>
      </c>
      <c r="I73" s="218">
        <f>'Прил.3(старое) ведомств.расходы'!K172</f>
        <v>0</v>
      </c>
      <c r="J73" s="218">
        <f>'Прил.3(старое) ведомств.расходы'!L172</f>
        <v>0</v>
      </c>
      <c r="K73" s="218">
        <f>'Прил.3(старое) ведомств.расходы'!M172</f>
        <v>0</v>
      </c>
    </row>
    <row r="74" spans="1:11" ht="25.5" x14ac:dyDescent="0.2">
      <c r="A74" s="31" t="s">
        <v>130</v>
      </c>
      <c r="B74" s="5" t="s">
        <v>22</v>
      </c>
      <c r="C74" s="5" t="s">
        <v>131</v>
      </c>
      <c r="D74" s="5"/>
      <c r="E74" s="5"/>
      <c r="F74" s="5"/>
      <c r="G74" s="11"/>
      <c r="H74" s="5"/>
      <c r="I74" s="221">
        <f t="shared" ref="I74:K75" si="10">I75</f>
        <v>1</v>
      </c>
      <c r="J74" s="221">
        <f t="shared" si="10"/>
        <v>1</v>
      </c>
      <c r="K74" s="221">
        <f t="shared" si="10"/>
        <v>1</v>
      </c>
    </row>
    <row r="75" spans="1:11" ht="21.75" x14ac:dyDescent="0.2">
      <c r="A75" s="362" t="s">
        <v>578</v>
      </c>
      <c r="B75" s="15" t="s">
        <v>22</v>
      </c>
      <c r="C75" s="15" t="s">
        <v>131</v>
      </c>
      <c r="D75" s="15" t="s">
        <v>17</v>
      </c>
      <c r="E75" s="15" t="s">
        <v>91</v>
      </c>
      <c r="F75" s="15" t="s">
        <v>28</v>
      </c>
      <c r="G75" s="17" t="s">
        <v>92</v>
      </c>
      <c r="H75" s="15"/>
      <c r="I75" s="222">
        <f t="shared" si="10"/>
        <v>1</v>
      </c>
      <c r="J75" s="222">
        <f t="shared" si="10"/>
        <v>1</v>
      </c>
      <c r="K75" s="222">
        <f t="shared" si="10"/>
        <v>1</v>
      </c>
    </row>
    <row r="76" spans="1:11" ht="48.75" customHeight="1" x14ac:dyDescent="0.2">
      <c r="A76" s="19" t="s">
        <v>426</v>
      </c>
      <c r="B76" s="15" t="s">
        <v>22</v>
      </c>
      <c r="C76" s="15" t="s">
        <v>131</v>
      </c>
      <c r="D76" s="15" t="s">
        <v>17</v>
      </c>
      <c r="E76" s="15" t="s">
        <v>420</v>
      </c>
      <c r="F76" s="15" t="s">
        <v>22</v>
      </c>
      <c r="G76" s="17" t="s">
        <v>92</v>
      </c>
      <c r="H76" s="15"/>
      <c r="I76" s="222">
        <f>I77+I79+I81</f>
        <v>1</v>
      </c>
      <c r="J76" s="222">
        <f>J77+J79</f>
        <v>1</v>
      </c>
      <c r="K76" s="222">
        <f>K77+K79</f>
        <v>1</v>
      </c>
    </row>
    <row r="77" spans="1:11" ht="15" customHeight="1" x14ac:dyDescent="0.2">
      <c r="A77" s="29" t="s">
        <v>132</v>
      </c>
      <c r="B77" s="15" t="s">
        <v>22</v>
      </c>
      <c r="C77" s="15" t="s">
        <v>131</v>
      </c>
      <c r="D77" s="15" t="s">
        <v>17</v>
      </c>
      <c r="E77" s="15" t="s">
        <v>420</v>
      </c>
      <c r="F77" s="15" t="s">
        <v>22</v>
      </c>
      <c r="G77" s="17" t="s">
        <v>133</v>
      </c>
      <c r="H77" s="15"/>
      <c r="I77" s="218">
        <f>I78</f>
        <v>0.5</v>
      </c>
      <c r="J77" s="218">
        <f>J78</f>
        <v>0.5</v>
      </c>
      <c r="K77" s="218">
        <f>K78</f>
        <v>0.5</v>
      </c>
    </row>
    <row r="78" spans="1:11" ht="24" x14ac:dyDescent="0.2">
      <c r="A78" s="18" t="s">
        <v>128</v>
      </c>
      <c r="B78" s="15" t="s">
        <v>22</v>
      </c>
      <c r="C78" s="15" t="s">
        <v>131</v>
      </c>
      <c r="D78" s="15" t="s">
        <v>17</v>
      </c>
      <c r="E78" s="15" t="s">
        <v>420</v>
      </c>
      <c r="F78" s="15" t="s">
        <v>22</v>
      </c>
      <c r="G78" s="17" t="s">
        <v>133</v>
      </c>
      <c r="H78" s="15" t="s">
        <v>60</v>
      </c>
      <c r="I78" s="218">
        <f>'Прил.3(старое) ведомств.расходы'!K183</f>
        <v>0.5</v>
      </c>
      <c r="J78" s="218">
        <f>'Прил.3(старое) ведомств.расходы'!L183</f>
        <v>0.5</v>
      </c>
      <c r="K78" s="218">
        <f>'Прил.3(старое) ведомств.расходы'!M183</f>
        <v>0.5</v>
      </c>
    </row>
    <row r="79" spans="1:11" x14ac:dyDescent="0.2">
      <c r="A79" s="29" t="s">
        <v>134</v>
      </c>
      <c r="B79" s="15" t="s">
        <v>22</v>
      </c>
      <c r="C79" s="15" t="s">
        <v>131</v>
      </c>
      <c r="D79" s="15" t="s">
        <v>17</v>
      </c>
      <c r="E79" s="15" t="s">
        <v>420</v>
      </c>
      <c r="F79" s="15" t="s">
        <v>22</v>
      </c>
      <c r="G79" s="17" t="s">
        <v>135</v>
      </c>
      <c r="H79" s="15"/>
      <c r="I79" s="218">
        <f>I80</f>
        <v>0.5</v>
      </c>
      <c r="J79" s="218">
        <f>J80</f>
        <v>0.5</v>
      </c>
      <c r="K79" s="218">
        <f>K80</f>
        <v>0.5</v>
      </c>
    </row>
    <row r="80" spans="1:11" ht="24" x14ac:dyDescent="0.2">
      <c r="A80" s="18" t="s">
        <v>128</v>
      </c>
      <c r="B80" s="15" t="s">
        <v>22</v>
      </c>
      <c r="C80" s="15" t="s">
        <v>131</v>
      </c>
      <c r="D80" s="15" t="s">
        <v>17</v>
      </c>
      <c r="E80" s="15" t="s">
        <v>420</v>
      </c>
      <c r="F80" s="15" t="s">
        <v>22</v>
      </c>
      <c r="G80" s="17" t="s">
        <v>135</v>
      </c>
      <c r="H80" s="15" t="s">
        <v>60</v>
      </c>
      <c r="I80" s="218">
        <f>'Прил.3(старое) ведомств.расходы'!K188</f>
        <v>0.5</v>
      </c>
      <c r="J80" s="218">
        <f>'Прил.3(старое) ведомств.расходы'!L188</f>
        <v>0.5</v>
      </c>
      <c r="K80" s="218">
        <f>'Прил.3(старое) ведомств.расходы'!M188</f>
        <v>0.5</v>
      </c>
    </row>
    <row r="81" spans="1:11" x14ac:dyDescent="0.2">
      <c r="A81" s="18" t="s">
        <v>267</v>
      </c>
      <c r="B81" s="15" t="s">
        <v>22</v>
      </c>
      <c r="C81" s="15" t="s">
        <v>131</v>
      </c>
      <c r="D81" s="15" t="s">
        <v>17</v>
      </c>
      <c r="E81" s="15" t="s">
        <v>420</v>
      </c>
      <c r="F81" s="15" t="s">
        <v>22</v>
      </c>
      <c r="G81" s="17" t="s">
        <v>266</v>
      </c>
      <c r="H81" s="15"/>
      <c r="I81" s="218">
        <f>I82</f>
        <v>0</v>
      </c>
      <c r="J81" s="218">
        <f>J82</f>
        <v>0</v>
      </c>
      <c r="K81" s="218">
        <f>K82</f>
        <v>0</v>
      </c>
    </row>
    <row r="82" spans="1:11" ht="24" x14ac:dyDescent="0.2">
      <c r="A82" s="18" t="s">
        <v>128</v>
      </c>
      <c r="B82" s="15" t="s">
        <v>22</v>
      </c>
      <c r="C82" s="15" t="s">
        <v>131</v>
      </c>
      <c r="D82" s="15" t="s">
        <v>17</v>
      </c>
      <c r="E82" s="15" t="s">
        <v>420</v>
      </c>
      <c r="F82" s="15" t="s">
        <v>22</v>
      </c>
      <c r="G82" s="17" t="s">
        <v>266</v>
      </c>
      <c r="H82" s="15" t="s">
        <v>60</v>
      </c>
      <c r="I82" s="218">
        <f>'Прил.3(старое) ведомств.расходы'!K193</f>
        <v>0</v>
      </c>
      <c r="J82" s="218">
        <f>'Прил.3(старое) ведомств.расходы'!L193</f>
        <v>0</v>
      </c>
      <c r="K82" s="218">
        <f>'Прил.3(старое) ведомств.расходы'!M193</f>
        <v>0</v>
      </c>
    </row>
    <row r="83" spans="1:11" ht="12.75" x14ac:dyDescent="0.2">
      <c r="A83" s="31" t="s">
        <v>136</v>
      </c>
      <c r="B83" s="5" t="s">
        <v>18</v>
      </c>
      <c r="C83" s="5"/>
      <c r="D83" s="44"/>
      <c r="E83" s="44"/>
      <c r="F83" s="44"/>
      <c r="G83" s="44"/>
      <c r="H83" s="44"/>
      <c r="I83" s="221">
        <f>I84+I97</f>
        <v>1402.5026399999999</v>
      </c>
      <c r="J83" s="221">
        <f>J84+J97</f>
        <v>729.32400000000007</v>
      </c>
      <c r="K83" s="221">
        <f>K84+K97</f>
        <v>761.95100000000002</v>
      </c>
    </row>
    <row r="84" spans="1:11" ht="12.75" x14ac:dyDescent="0.2">
      <c r="A84" s="31" t="s">
        <v>137</v>
      </c>
      <c r="B84" s="5" t="s">
        <v>18</v>
      </c>
      <c r="C84" s="5" t="s">
        <v>23</v>
      </c>
      <c r="D84" s="44"/>
      <c r="E84" s="44"/>
      <c r="F84" s="44"/>
      <c r="G84" s="44"/>
      <c r="H84" s="44"/>
      <c r="I84" s="221">
        <f t="shared" ref="I84:K85" si="11">I85</f>
        <v>1360.69064</v>
      </c>
      <c r="J84" s="221">
        <f t="shared" si="11"/>
        <v>698.41200000000003</v>
      </c>
      <c r="K84" s="221">
        <f t="shared" si="11"/>
        <v>731.03899999999999</v>
      </c>
    </row>
    <row r="85" spans="1:11" ht="21.75" x14ac:dyDescent="0.2">
      <c r="A85" s="362" t="s">
        <v>578</v>
      </c>
      <c r="B85" s="15" t="s">
        <v>18</v>
      </c>
      <c r="C85" s="15" t="s">
        <v>23</v>
      </c>
      <c r="D85" s="40" t="s">
        <v>17</v>
      </c>
      <c r="E85" s="40" t="s">
        <v>91</v>
      </c>
      <c r="F85" s="40" t="s">
        <v>28</v>
      </c>
      <c r="G85" s="40" t="s">
        <v>92</v>
      </c>
      <c r="H85" s="40"/>
      <c r="I85" s="222">
        <f t="shared" si="11"/>
        <v>1360.69064</v>
      </c>
      <c r="J85" s="222">
        <f t="shared" si="11"/>
        <v>698.41200000000003</v>
      </c>
      <c r="K85" s="222">
        <f t="shared" si="11"/>
        <v>731.03899999999999</v>
      </c>
    </row>
    <row r="86" spans="1:11" x14ac:dyDescent="0.2">
      <c r="A86" s="26" t="s">
        <v>427</v>
      </c>
      <c r="B86" s="40" t="s">
        <v>18</v>
      </c>
      <c r="C86" s="40" t="s">
        <v>23</v>
      </c>
      <c r="D86" s="40" t="s">
        <v>17</v>
      </c>
      <c r="E86" s="40" t="s">
        <v>420</v>
      </c>
      <c r="F86" s="40" t="s">
        <v>18</v>
      </c>
      <c r="G86" s="40" t="s">
        <v>92</v>
      </c>
      <c r="H86" s="40"/>
      <c r="I86" s="222">
        <f>I87+I89+I91+I95+I93</f>
        <v>1360.69064</v>
      </c>
      <c r="J86" s="222">
        <f>J87+J89+J91+J95</f>
        <v>698.41200000000003</v>
      </c>
      <c r="K86" s="222">
        <f>K87+K89+K91+K95</f>
        <v>731.03899999999999</v>
      </c>
    </row>
    <row r="87" spans="1:11" ht="10.5" customHeight="1" x14ac:dyDescent="0.2">
      <c r="A87" s="29" t="s">
        <v>138</v>
      </c>
      <c r="B87" s="15" t="s">
        <v>18</v>
      </c>
      <c r="C87" s="15" t="s">
        <v>23</v>
      </c>
      <c r="D87" s="40" t="s">
        <v>17</v>
      </c>
      <c r="E87" s="40" t="s">
        <v>420</v>
      </c>
      <c r="F87" s="40" t="s">
        <v>18</v>
      </c>
      <c r="G87" s="40" t="s">
        <v>139</v>
      </c>
      <c r="H87" s="42"/>
      <c r="I87" s="222">
        <f>I88</f>
        <v>802.47032000000002</v>
      </c>
      <c r="J87" s="222">
        <f>J88</f>
        <v>463.41199999999998</v>
      </c>
      <c r="K87" s="222">
        <f>K88</f>
        <v>481.03899999999999</v>
      </c>
    </row>
    <row r="88" spans="1:11" ht="24" x14ac:dyDescent="0.2">
      <c r="A88" s="18" t="s">
        <v>128</v>
      </c>
      <c r="B88" s="15" t="s">
        <v>18</v>
      </c>
      <c r="C88" s="15" t="s">
        <v>23</v>
      </c>
      <c r="D88" s="40" t="s">
        <v>17</v>
      </c>
      <c r="E88" s="40" t="s">
        <v>420</v>
      </c>
      <c r="F88" s="40" t="s">
        <v>18</v>
      </c>
      <c r="G88" s="40" t="s">
        <v>139</v>
      </c>
      <c r="H88" s="40" t="s">
        <v>60</v>
      </c>
      <c r="I88" s="222">
        <f>'Прил.3(старое) ведомств.расходы'!K202</f>
        <v>802.47032000000002</v>
      </c>
      <c r="J88" s="222">
        <f>'Прил.3(старое) ведомств.расходы'!L202</f>
        <v>463.41199999999998</v>
      </c>
      <c r="K88" s="222">
        <f>'Прил.3(старое) ведомств.расходы'!M202</f>
        <v>481.03899999999999</v>
      </c>
    </row>
    <row r="89" spans="1:11" x14ac:dyDescent="0.2">
      <c r="A89" s="29" t="s">
        <v>15</v>
      </c>
      <c r="B89" s="15" t="s">
        <v>18</v>
      </c>
      <c r="C89" s="15" t="s">
        <v>23</v>
      </c>
      <c r="D89" s="40" t="s">
        <v>17</v>
      </c>
      <c r="E89" s="40" t="s">
        <v>420</v>
      </c>
      <c r="F89" s="40" t="s">
        <v>18</v>
      </c>
      <c r="G89" s="40" t="s">
        <v>140</v>
      </c>
      <c r="H89" s="42"/>
      <c r="I89" s="218">
        <f>I90</f>
        <v>558.22032000000002</v>
      </c>
      <c r="J89" s="218">
        <f>J90</f>
        <v>235</v>
      </c>
      <c r="K89" s="218">
        <f>K90</f>
        <v>250</v>
      </c>
    </row>
    <row r="90" spans="1:11" ht="24" x14ac:dyDescent="0.2">
      <c r="A90" s="18" t="s">
        <v>128</v>
      </c>
      <c r="B90" s="15" t="s">
        <v>18</v>
      </c>
      <c r="C90" s="15" t="s">
        <v>23</v>
      </c>
      <c r="D90" s="40" t="s">
        <v>17</v>
      </c>
      <c r="E90" s="40" t="s">
        <v>420</v>
      </c>
      <c r="F90" s="40" t="s">
        <v>18</v>
      </c>
      <c r="G90" s="40" t="s">
        <v>140</v>
      </c>
      <c r="H90" s="40" t="s">
        <v>60</v>
      </c>
      <c r="I90" s="218">
        <f>'Прил.3(старое) ведомств.расходы'!K210</f>
        <v>558.22032000000002</v>
      </c>
      <c r="J90" s="218">
        <f>'Прил.3(старое) ведомств.расходы'!L210</f>
        <v>235</v>
      </c>
      <c r="K90" s="218">
        <f>'Прил.3(старое) ведомств.расходы'!M210</f>
        <v>250</v>
      </c>
    </row>
    <row r="91" spans="1:11" ht="24" customHeight="1" x14ac:dyDescent="0.2">
      <c r="A91" s="29" t="s">
        <v>372</v>
      </c>
      <c r="B91" s="15" t="s">
        <v>18</v>
      </c>
      <c r="C91" s="15" t="s">
        <v>23</v>
      </c>
      <c r="D91" s="40" t="s">
        <v>17</v>
      </c>
      <c r="E91" s="40" t="s">
        <v>420</v>
      </c>
      <c r="F91" s="40" t="s">
        <v>18</v>
      </c>
      <c r="G91" s="40" t="s">
        <v>373</v>
      </c>
      <c r="H91" s="40"/>
      <c r="I91" s="218">
        <f>I92</f>
        <v>0</v>
      </c>
      <c r="J91" s="218">
        <f>J92</f>
        <v>0</v>
      </c>
      <c r="K91" s="218">
        <f>K92</f>
        <v>0</v>
      </c>
    </row>
    <row r="92" spans="1:11" ht="24" x14ac:dyDescent="0.2">
      <c r="A92" s="18" t="s">
        <v>128</v>
      </c>
      <c r="B92" s="15" t="s">
        <v>18</v>
      </c>
      <c r="C92" s="15" t="s">
        <v>23</v>
      </c>
      <c r="D92" s="40" t="s">
        <v>17</v>
      </c>
      <c r="E92" s="40" t="s">
        <v>420</v>
      </c>
      <c r="F92" s="40" t="s">
        <v>18</v>
      </c>
      <c r="G92" s="40" t="s">
        <v>373</v>
      </c>
      <c r="H92" s="40" t="s">
        <v>60</v>
      </c>
      <c r="I92" s="218">
        <f>'Прил.3(старое) ведомств.расходы'!K216</f>
        <v>0</v>
      </c>
      <c r="J92" s="218">
        <f>'Прил.3(старое) ведомств.расходы'!L216</f>
        <v>0</v>
      </c>
      <c r="K92" s="218">
        <f>'Прил.3(старое) ведомств.расходы'!M216</f>
        <v>0</v>
      </c>
    </row>
    <row r="93" spans="1:11" s="182" customFormat="1" ht="24" x14ac:dyDescent="0.2">
      <c r="A93" s="95" t="s">
        <v>178</v>
      </c>
      <c r="B93" s="184" t="s">
        <v>18</v>
      </c>
      <c r="C93" s="184" t="s">
        <v>23</v>
      </c>
      <c r="D93" s="185" t="s">
        <v>17</v>
      </c>
      <c r="E93" s="185" t="s">
        <v>420</v>
      </c>
      <c r="F93" s="185" t="s">
        <v>18</v>
      </c>
      <c r="G93" s="185" t="s">
        <v>179</v>
      </c>
      <c r="H93" s="185"/>
      <c r="I93" s="218">
        <f>I94</f>
        <v>0</v>
      </c>
      <c r="J93" s="218">
        <f>J94</f>
        <v>0</v>
      </c>
      <c r="K93" s="218">
        <f>K94</f>
        <v>0</v>
      </c>
    </row>
    <row r="94" spans="1:11" s="182" customFormat="1" ht="24" x14ac:dyDescent="0.2">
      <c r="A94" s="18" t="s">
        <v>127</v>
      </c>
      <c r="B94" s="184" t="s">
        <v>18</v>
      </c>
      <c r="C94" s="184" t="s">
        <v>23</v>
      </c>
      <c r="D94" s="185" t="s">
        <v>17</v>
      </c>
      <c r="E94" s="185" t="s">
        <v>420</v>
      </c>
      <c r="F94" s="185" t="s">
        <v>18</v>
      </c>
      <c r="G94" s="185" t="s">
        <v>179</v>
      </c>
      <c r="H94" s="185" t="s">
        <v>60</v>
      </c>
      <c r="I94" s="218">
        <f>'Прил.3(старое) ведомств.расходы'!K221</f>
        <v>0</v>
      </c>
      <c r="J94" s="218">
        <f>'Прил.3(старое) ведомств.расходы'!L221</f>
        <v>0</v>
      </c>
      <c r="K94" s="218">
        <f>'Прил.3(старое) ведомств.расходы'!M221</f>
        <v>0</v>
      </c>
    </row>
    <row r="95" spans="1:11" ht="24" x14ac:dyDescent="0.2">
      <c r="A95" s="95" t="s">
        <v>348</v>
      </c>
      <c r="B95" s="15" t="s">
        <v>18</v>
      </c>
      <c r="C95" s="15" t="s">
        <v>23</v>
      </c>
      <c r="D95" s="40" t="s">
        <v>17</v>
      </c>
      <c r="E95" s="40" t="s">
        <v>420</v>
      </c>
      <c r="F95" s="40" t="s">
        <v>18</v>
      </c>
      <c r="G95" s="40" t="s">
        <v>349</v>
      </c>
      <c r="H95" s="40"/>
      <c r="I95" s="218">
        <f>I96</f>
        <v>0</v>
      </c>
      <c r="J95" s="218">
        <f t="shared" ref="J95:K95" si="12">J96</f>
        <v>0</v>
      </c>
      <c r="K95" s="218">
        <f t="shared" si="12"/>
        <v>0</v>
      </c>
    </row>
    <row r="96" spans="1:11" ht="25.5" customHeight="1" x14ac:dyDescent="0.2">
      <c r="A96" s="18" t="s">
        <v>128</v>
      </c>
      <c r="B96" s="15" t="s">
        <v>18</v>
      </c>
      <c r="C96" s="15" t="s">
        <v>23</v>
      </c>
      <c r="D96" s="40" t="s">
        <v>17</v>
      </c>
      <c r="E96" s="40" t="s">
        <v>420</v>
      </c>
      <c r="F96" s="40" t="s">
        <v>18</v>
      </c>
      <c r="G96" s="40" t="s">
        <v>349</v>
      </c>
      <c r="H96" s="40" t="s">
        <v>60</v>
      </c>
      <c r="I96" s="218">
        <f>'Прил.3(старое) ведомств.расходы'!K225</f>
        <v>0</v>
      </c>
      <c r="J96" s="218">
        <f>'Прил.3(старое) ведомств.расходы'!L225</f>
        <v>0</v>
      </c>
      <c r="K96" s="218">
        <f>'Прил.3(старое) ведомств.расходы'!M225</f>
        <v>0</v>
      </c>
    </row>
    <row r="97" spans="1:11" ht="12.75" x14ac:dyDescent="0.2">
      <c r="A97" s="31" t="s">
        <v>12</v>
      </c>
      <c r="B97" s="11" t="s">
        <v>18</v>
      </c>
      <c r="C97" s="11" t="s">
        <v>40</v>
      </c>
      <c r="D97" s="44"/>
      <c r="E97" s="44"/>
      <c r="F97" s="44"/>
      <c r="G97" s="11"/>
      <c r="H97" s="11"/>
      <c r="I97" s="217">
        <f>I98</f>
        <v>41.811999999999998</v>
      </c>
      <c r="J97" s="217">
        <f>J98</f>
        <v>30.911999999999999</v>
      </c>
      <c r="K97" s="217">
        <f>K98</f>
        <v>30.911999999999999</v>
      </c>
    </row>
    <row r="98" spans="1:11" ht="21.75" x14ac:dyDescent="0.2">
      <c r="A98" s="362" t="s">
        <v>578</v>
      </c>
      <c r="B98" s="170" t="s">
        <v>18</v>
      </c>
      <c r="C98" s="170" t="s">
        <v>40</v>
      </c>
      <c r="D98" s="42" t="s">
        <v>17</v>
      </c>
      <c r="E98" s="42" t="s">
        <v>91</v>
      </c>
      <c r="F98" s="42" t="s">
        <v>28</v>
      </c>
      <c r="G98" s="170" t="s">
        <v>92</v>
      </c>
      <c r="H98" s="170"/>
      <c r="I98" s="216">
        <f>I99+I106</f>
        <v>41.811999999999998</v>
      </c>
      <c r="J98" s="216">
        <f>J99+J106</f>
        <v>30.911999999999999</v>
      </c>
      <c r="K98" s="216">
        <f>K99+K106</f>
        <v>30.911999999999999</v>
      </c>
    </row>
    <row r="99" spans="1:11" ht="24" x14ac:dyDescent="0.2">
      <c r="A99" s="14" t="s">
        <v>428</v>
      </c>
      <c r="B99" s="17" t="s">
        <v>18</v>
      </c>
      <c r="C99" s="17" t="s">
        <v>40</v>
      </c>
      <c r="D99" s="40" t="s">
        <v>17</v>
      </c>
      <c r="E99" s="40" t="s">
        <v>420</v>
      </c>
      <c r="F99" s="40" t="s">
        <v>26</v>
      </c>
      <c r="G99" s="17" t="s">
        <v>92</v>
      </c>
      <c r="H99" s="17"/>
      <c r="I99" s="223">
        <f>I100+I104+I102</f>
        <v>30.9</v>
      </c>
      <c r="J99" s="223">
        <f t="shared" ref="J99:K99" si="13">J100+J104+J102</f>
        <v>20</v>
      </c>
      <c r="K99" s="223">
        <f t="shared" si="13"/>
        <v>20</v>
      </c>
    </row>
    <row r="100" spans="1:11" x14ac:dyDescent="0.2">
      <c r="A100" s="14" t="s">
        <v>143</v>
      </c>
      <c r="B100" s="15" t="s">
        <v>18</v>
      </c>
      <c r="C100" s="15" t="s">
        <v>40</v>
      </c>
      <c r="D100" s="40" t="s">
        <v>17</v>
      </c>
      <c r="E100" s="40" t="s">
        <v>420</v>
      </c>
      <c r="F100" s="40" t="s">
        <v>26</v>
      </c>
      <c r="G100" s="17" t="s">
        <v>144</v>
      </c>
      <c r="H100" s="17"/>
      <c r="I100" s="223">
        <f>I101</f>
        <v>20</v>
      </c>
      <c r="J100" s="223">
        <f>J101</f>
        <v>20</v>
      </c>
      <c r="K100" s="223">
        <f>K101</f>
        <v>20</v>
      </c>
    </row>
    <row r="101" spans="1:11" ht="24" x14ac:dyDescent="0.2">
      <c r="A101" s="18" t="s">
        <v>128</v>
      </c>
      <c r="B101" s="15" t="s">
        <v>18</v>
      </c>
      <c r="C101" s="15" t="s">
        <v>40</v>
      </c>
      <c r="D101" s="40" t="s">
        <v>17</v>
      </c>
      <c r="E101" s="40" t="s">
        <v>420</v>
      </c>
      <c r="F101" s="40" t="s">
        <v>26</v>
      </c>
      <c r="G101" s="17" t="s">
        <v>144</v>
      </c>
      <c r="H101" s="17" t="s">
        <v>60</v>
      </c>
      <c r="I101" s="223">
        <f>'Прил.3(старое) ведомств.расходы'!K246</f>
        <v>20</v>
      </c>
      <c r="J101" s="223">
        <f>'Прил.3(старое) ведомств.расходы'!L246</f>
        <v>20</v>
      </c>
      <c r="K101" s="223">
        <f>'Прил.3(старое) ведомств.расходы'!M246</f>
        <v>20</v>
      </c>
    </row>
    <row r="102" spans="1:11" s="182" customFormat="1" ht="51.75" customHeight="1" x14ac:dyDescent="0.2">
      <c r="A102" s="18" t="s">
        <v>410</v>
      </c>
      <c r="B102" s="184" t="s">
        <v>18</v>
      </c>
      <c r="C102" s="184" t="s">
        <v>40</v>
      </c>
      <c r="D102" s="185" t="s">
        <v>17</v>
      </c>
      <c r="E102" s="185" t="s">
        <v>420</v>
      </c>
      <c r="F102" s="185" t="s">
        <v>26</v>
      </c>
      <c r="G102" s="17" t="s">
        <v>411</v>
      </c>
      <c r="H102" s="17"/>
      <c r="I102" s="223">
        <f>I103</f>
        <v>10.9</v>
      </c>
      <c r="J102" s="223">
        <f t="shared" ref="J102:K102" si="14">J103</f>
        <v>0</v>
      </c>
      <c r="K102" s="223">
        <f t="shared" si="14"/>
        <v>0</v>
      </c>
    </row>
    <row r="103" spans="1:11" s="182" customFormat="1" ht="15.75" customHeight="1" x14ac:dyDescent="0.2">
      <c r="A103" s="18" t="s">
        <v>128</v>
      </c>
      <c r="B103" s="184" t="s">
        <v>18</v>
      </c>
      <c r="C103" s="184" t="s">
        <v>40</v>
      </c>
      <c r="D103" s="185" t="s">
        <v>17</v>
      </c>
      <c r="E103" s="185" t="s">
        <v>420</v>
      </c>
      <c r="F103" s="185" t="s">
        <v>26</v>
      </c>
      <c r="G103" s="17" t="s">
        <v>411</v>
      </c>
      <c r="H103" s="17" t="s">
        <v>60</v>
      </c>
      <c r="I103" s="223">
        <f>'Прил.3(старое) ведомств.расходы'!K244</f>
        <v>10.9</v>
      </c>
      <c r="J103" s="223">
        <f>'Прил.3(старое) ведомств.расходы'!L244</f>
        <v>0</v>
      </c>
      <c r="K103" s="223">
        <f>'Прил.3(старое) ведомств.расходы'!M244</f>
        <v>0</v>
      </c>
    </row>
    <row r="104" spans="1:11" x14ac:dyDescent="0.2">
      <c r="A104" s="18" t="s">
        <v>404</v>
      </c>
      <c r="B104" s="15" t="s">
        <v>18</v>
      </c>
      <c r="C104" s="15" t="s">
        <v>40</v>
      </c>
      <c r="D104" s="40" t="s">
        <v>17</v>
      </c>
      <c r="E104" s="40" t="s">
        <v>420</v>
      </c>
      <c r="F104" s="40" t="s">
        <v>26</v>
      </c>
      <c r="G104" s="17" t="s">
        <v>405</v>
      </c>
      <c r="H104" s="17"/>
      <c r="I104" s="223">
        <f>I105</f>
        <v>0</v>
      </c>
      <c r="J104" s="223">
        <f>J105</f>
        <v>0</v>
      </c>
      <c r="K104" s="223">
        <f>K105</f>
        <v>0</v>
      </c>
    </row>
    <row r="105" spans="1:11" ht="24" x14ac:dyDescent="0.2">
      <c r="A105" s="18" t="s">
        <v>128</v>
      </c>
      <c r="B105" s="15" t="s">
        <v>18</v>
      </c>
      <c r="C105" s="15" t="s">
        <v>40</v>
      </c>
      <c r="D105" s="40" t="s">
        <v>17</v>
      </c>
      <c r="E105" s="40" t="s">
        <v>420</v>
      </c>
      <c r="F105" s="40" t="s">
        <v>26</v>
      </c>
      <c r="G105" s="17" t="s">
        <v>405</v>
      </c>
      <c r="H105" s="17" t="s">
        <v>60</v>
      </c>
      <c r="I105" s="223">
        <f>'Прил.3(старое) ведомств.расходы'!K252</f>
        <v>0</v>
      </c>
      <c r="J105" s="223">
        <f>'Прил.3(старое) ведомств.расходы'!L252</f>
        <v>0</v>
      </c>
      <c r="K105" s="223">
        <f>'Прил.3(старое) ведомств.расходы'!M252</f>
        <v>0</v>
      </c>
    </row>
    <row r="106" spans="1:11" ht="36" x14ac:dyDescent="0.2">
      <c r="A106" s="56" t="s">
        <v>422</v>
      </c>
      <c r="B106" s="15" t="s">
        <v>18</v>
      </c>
      <c r="C106" s="15" t="s">
        <v>40</v>
      </c>
      <c r="D106" s="15" t="s">
        <v>17</v>
      </c>
      <c r="E106" s="15" t="s">
        <v>420</v>
      </c>
      <c r="F106" s="15" t="s">
        <v>27</v>
      </c>
      <c r="G106" s="15" t="s">
        <v>92</v>
      </c>
      <c r="H106" s="169"/>
      <c r="I106" s="216">
        <f>I107</f>
        <v>10.912000000000001</v>
      </c>
      <c r="J106" s="216">
        <f t="shared" ref="J106:K106" si="15">J107</f>
        <v>10.912000000000001</v>
      </c>
      <c r="K106" s="216">
        <f t="shared" si="15"/>
        <v>10.912000000000001</v>
      </c>
    </row>
    <row r="107" spans="1:11" ht="24" customHeight="1" x14ac:dyDescent="0.2">
      <c r="A107" s="56" t="s">
        <v>145</v>
      </c>
      <c r="B107" s="169" t="s">
        <v>18</v>
      </c>
      <c r="C107" s="169" t="s">
        <v>40</v>
      </c>
      <c r="D107" s="169" t="s">
        <v>17</v>
      </c>
      <c r="E107" s="169" t="s">
        <v>420</v>
      </c>
      <c r="F107" s="169" t="s">
        <v>27</v>
      </c>
      <c r="G107" s="169" t="s">
        <v>147</v>
      </c>
      <c r="H107" s="169"/>
      <c r="I107" s="216">
        <f>I108</f>
        <v>10.912000000000001</v>
      </c>
      <c r="J107" s="216">
        <f>J108</f>
        <v>10.912000000000001</v>
      </c>
      <c r="K107" s="216">
        <f>K108</f>
        <v>10.912000000000001</v>
      </c>
    </row>
    <row r="108" spans="1:11" x14ac:dyDescent="0.2">
      <c r="A108" s="14" t="s">
        <v>79</v>
      </c>
      <c r="B108" s="15" t="s">
        <v>18</v>
      </c>
      <c r="C108" s="15" t="s">
        <v>40</v>
      </c>
      <c r="D108" s="15" t="s">
        <v>17</v>
      </c>
      <c r="E108" s="15" t="s">
        <v>420</v>
      </c>
      <c r="F108" s="15" t="s">
        <v>27</v>
      </c>
      <c r="G108" s="15" t="s">
        <v>147</v>
      </c>
      <c r="H108" s="15" t="s">
        <v>52</v>
      </c>
      <c r="I108" s="218">
        <f>'Прил.3(старое) ведомств.расходы'!K257</f>
        <v>10.912000000000001</v>
      </c>
      <c r="J108" s="218">
        <f>'Прил.3(старое) ведомств.расходы'!L257</f>
        <v>10.912000000000001</v>
      </c>
      <c r="K108" s="218">
        <f>'Прил.3(старое) ведомств.расходы'!M257</f>
        <v>10.912000000000001</v>
      </c>
    </row>
    <row r="109" spans="1:11" ht="12.75" x14ac:dyDescent="0.2">
      <c r="A109" s="31" t="s">
        <v>148</v>
      </c>
      <c r="B109" s="5" t="s">
        <v>26</v>
      </c>
      <c r="C109" s="169"/>
      <c r="D109" s="42"/>
      <c r="E109" s="42"/>
      <c r="F109" s="42"/>
      <c r="G109" s="169"/>
      <c r="H109" s="169"/>
      <c r="I109" s="216">
        <f>I110+I118</f>
        <v>2852.5141699999999</v>
      </c>
      <c r="J109" s="216">
        <f>J110+J118</f>
        <v>536.33799999999997</v>
      </c>
      <c r="K109" s="216">
        <f>K110+K118</f>
        <v>512.15472</v>
      </c>
    </row>
    <row r="110" spans="1:11" ht="12.75" x14ac:dyDescent="0.2">
      <c r="A110" s="31" t="s">
        <v>51</v>
      </c>
      <c r="B110" s="5" t="s">
        <v>26</v>
      </c>
      <c r="C110" s="5" t="s">
        <v>20</v>
      </c>
      <c r="D110" s="42"/>
      <c r="E110" s="42"/>
      <c r="F110" s="42"/>
      <c r="G110" s="169"/>
      <c r="H110" s="169"/>
      <c r="I110" s="216">
        <f>I111</f>
        <v>0</v>
      </c>
      <c r="J110" s="216">
        <f>J111</f>
        <v>0</v>
      </c>
      <c r="K110" s="216">
        <f>K111</f>
        <v>0</v>
      </c>
    </row>
    <row r="111" spans="1:11" ht="21.75" x14ac:dyDescent="0.2">
      <c r="A111" s="362" t="s">
        <v>578</v>
      </c>
      <c r="B111" s="15" t="s">
        <v>26</v>
      </c>
      <c r="C111" s="15" t="s">
        <v>20</v>
      </c>
      <c r="D111" s="40" t="s">
        <v>17</v>
      </c>
      <c r="E111" s="40" t="s">
        <v>91</v>
      </c>
      <c r="F111" s="40" t="s">
        <v>28</v>
      </c>
      <c r="G111" s="15" t="s">
        <v>92</v>
      </c>
      <c r="H111" s="15"/>
      <c r="I111" s="218">
        <f>I112</f>
        <v>0</v>
      </c>
      <c r="J111" s="218">
        <f t="shared" ref="J111:K111" si="16">J112</f>
        <v>0</v>
      </c>
      <c r="K111" s="218">
        <f t="shared" si="16"/>
        <v>0</v>
      </c>
    </row>
    <row r="112" spans="1:11" ht="16.5" customHeight="1" x14ac:dyDescent="0.2">
      <c r="A112" s="19" t="s">
        <v>429</v>
      </c>
      <c r="B112" s="169" t="s">
        <v>26</v>
      </c>
      <c r="C112" s="169" t="s">
        <v>20</v>
      </c>
      <c r="D112" s="42" t="s">
        <v>17</v>
      </c>
      <c r="E112" s="42" t="s">
        <v>420</v>
      </c>
      <c r="F112" s="42" t="s">
        <v>77</v>
      </c>
      <c r="G112" s="169" t="s">
        <v>92</v>
      </c>
      <c r="H112" s="169"/>
      <c r="I112" s="218">
        <f>I113+I116</f>
        <v>0</v>
      </c>
      <c r="J112" s="218">
        <f t="shared" ref="J112:K112" si="17">J113+J116</f>
        <v>0</v>
      </c>
      <c r="K112" s="218">
        <f t="shared" si="17"/>
        <v>0</v>
      </c>
    </row>
    <row r="113" spans="1:11" x14ac:dyDescent="0.2">
      <c r="A113" s="29" t="s">
        <v>14</v>
      </c>
      <c r="B113" s="169" t="s">
        <v>26</v>
      </c>
      <c r="C113" s="169" t="s">
        <v>20</v>
      </c>
      <c r="D113" s="42" t="s">
        <v>17</v>
      </c>
      <c r="E113" s="42" t="s">
        <v>420</v>
      </c>
      <c r="F113" s="42" t="s">
        <v>77</v>
      </c>
      <c r="G113" s="169" t="s">
        <v>149</v>
      </c>
      <c r="H113" s="169"/>
      <c r="I113" s="218">
        <f>I114+I115</f>
        <v>0</v>
      </c>
      <c r="J113" s="218">
        <f>J114+J115</f>
        <v>0</v>
      </c>
      <c r="K113" s="218">
        <f>K114+K115</f>
        <v>0</v>
      </c>
    </row>
    <row r="114" spans="1:11" ht="24" x14ac:dyDescent="0.2">
      <c r="A114" s="18" t="s">
        <v>128</v>
      </c>
      <c r="B114" s="15" t="s">
        <v>26</v>
      </c>
      <c r="C114" s="15" t="s">
        <v>20</v>
      </c>
      <c r="D114" s="40" t="s">
        <v>17</v>
      </c>
      <c r="E114" s="40" t="s">
        <v>420</v>
      </c>
      <c r="F114" s="40" t="s">
        <v>77</v>
      </c>
      <c r="G114" s="15" t="s">
        <v>149</v>
      </c>
      <c r="H114" s="15" t="s">
        <v>60</v>
      </c>
      <c r="I114" s="218">
        <f>'Прил.3(старое) ведомств.расходы'!K266</f>
        <v>0</v>
      </c>
      <c r="J114" s="218">
        <f>'Прил.3(старое) ведомств.расходы'!L266</f>
        <v>0</v>
      </c>
      <c r="K114" s="218">
        <f>'Прил.3(старое) ведомств.расходы'!M266</f>
        <v>0</v>
      </c>
    </row>
    <row r="115" spans="1:11" s="182" customFormat="1" ht="22.5" x14ac:dyDescent="0.2">
      <c r="A115" s="160" t="s">
        <v>346</v>
      </c>
      <c r="B115" s="184" t="s">
        <v>26</v>
      </c>
      <c r="C115" s="184" t="s">
        <v>20</v>
      </c>
      <c r="D115" s="185" t="s">
        <v>17</v>
      </c>
      <c r="E115" s="185" t="s">
        <v>420</v>
      </c>
      <c r="F115" s="185" t="s">
        <v>77</v>
      </c>
      <c r="G115" s="184" t="s">
        <v>149</v>
      </c>
      <c r="H115" s="184" t="s">
        <v>357</v>
      </c>
      <c r="I115" s="218">
        <f>'Прил.3(старое) ведомств.расходы'!K276</f>
        <v>0</v>
      </c>
      <c r="J115" s="218">
        <f>'Прил.3(старое) ведомств.расходы'!L276</f>
        <v>0</v>
      </c>
      <c r="K115" s="218">
        <f>'Прил.3(старое) ведомств.расходы'!M276</f>
        <v>0</v>
      </c>
    </row>
    <row r="116" spans="1:11" ht="24" x14ac:dyDescent="0.2">
      <c r="A116" s="29" t="s">
        <v>150</v>
      </c>
      <c r="B116" s="169" t="s">
        <v>26</v>
      </c>
      <c r="C116" s="169" t="s">
        <v>20</v>
      </c>
      <c r="D116" s="42" t="s">
        <v>17</v>
      </c>
      <c r="E116" s="42" t="s">
        <v>420</v>
      </c>
      <c r="F116" s="42" t="s">
        <v>77</v>
      </c>
      <c r="G116" s="169" t="s">
        <v>151</v>
      </c>
      <c r="H116" s="169"/>
      <c r="I116" s="218">
        <f>I117</f>
        <v>0</v>
      </c>
      <c r="J116" s="218">
        <f>J117</f>
        <v>0</v>
      </c>
      <c r="K116" s="218">
        <f>K117</f>
        <v>0</v>
      </c>
    </row>
    <row r="117" spans="1:11" ht="24" x14ac:dyDescent="0.2">
      <c r="A117" s="18" t="s">
        <v>128</v>
      </c>
      <c r="B117" s="15" t="s">
        <v>26</v>
      </c>
      <c r="C117" s="15" t="s">
        <v>20</v>
      </c>
      <c r="D117" s="40" t="s">
        <v>17</v>
      </c>
      <c r="E117" s="40" t="s">
        <v>420</v>
      </c>
      <c r="F117" s="40" t="s">
        <v>77</v>
      </c>
      <c r="G117" s="15" t="s">
        <v>151</v>
      </c>
      <c r="H117" s="15" t="s">
        <v>60</v>
      </c>
      <c r="I117" s="218">
        <f>'Прил.3(старое) ведомств.расходы'!K281</f>
        <v>0</v>
      </c>
      <c r="J117" s="218">
        <f>'Прил.3(старое) ведомств.расходы'!L281</f>
        <v>0</v>
      </c>
      <c r="K117" s="218">
        <f>'Прил.3(старое) ведомств.расходы'!M281</f>
        <v>0</v>
      </c>
    </row>
    <row r="118" spans="1:11" ht="12.75" x14ac:dyDescent="0.2">
      <c r="A118" s="31" t="s">
        <v>152</v>
      </c>
      <c r="B118" s="5" t="s">
        <v>26</v>
      </c>
      <c r="C118" s="5" t="s">
        <v>22</v>
      </c>
      <c r="D118" s="42"/>
      <c r="E118" s="42"/>
      <c r="F118" s="42"/>
      <c r="G118" s="169"/>
      <c r="H118" s="169"/>
      <c r="I118" s="216">
        <f>I119</f>
        <v>2852.5141699999999</v>
      </c>
      <c r="J118" s="216">
        <f t="shared" ref="J118:K118" si="18">J119</f>
        <v>536.33799999999997</v>
      </c>
      <c r="K118" s="216">
        <f t="shared" si="18"/>
        <v>512.15472</v>
      </c>
    </row>
    <row r="119" spans="1:11" ht="21.75" x14ac:dyDescent="0.2">
      <c r="A119" s="362" t="s">
        <v>578</v>
      </c>
      <c r="B119" s="169" t="s">
        <v>26</v>
      </c>
      <c r="C119" s="169" t="s">
        <v>22</v>
      </c>
      <c r="D119" s="42" t="s">
        <v>17</v>
      </c>
      <c r="E119" s="42" t="s">
        <v>91</v>
      </c>
      <c r="F119" s="42" t="s">
        <v>28</v>
      </c>
      <c r="G119" s="169" t="s">
        <v>92</v>
      </c>
      <c r="H119" s="169"/>
      <c r="I119" s="216">
        <f>I120+I131+I133</f>
        <v>2852.5141699999999</v>
      </c>
      <c r="J119" s="216">
        <f t="shared" ref="J119:K119" si="19">J120+J131+J133</f>
        <v>536.33799999999997</v>
      </c>
      <c r="K119" s="216">
        <f t="shared" si="19"/>
        <v>512.15472</v>
      </c>
    </row>
    <row r="120" spans="1:11" x14ac:dyDescent="0.2">
      <c r="A120" s="19" t="s">
        <v>430</v>
      </c>
      <c r="B120" s="169" t="s">
        <v>26</v>
      </c>
      <c r="C120" s="169" t="s">
        <v>22</v>
      </c>
      <c r="D120" s="40" t="s">
        <v>17</v>
      </c>
      <c r="E120" s="40" t="s">
        <v>420</v>
      </c>
      <c r="F120" s="40" t="s">
        <v>21</v>
      </c>
      <c r="G120" s="15" t="s">
        <v>92</v>
      </c>
      <c r="H120" s="15"/>
      <c r="I120" s="216">
        <f>I121+I123+I127+I129+I125</f>
        <v>1422.5841700000001</v>
      </c>
      <c r="J120" s="216">
        <f t="shared" ref="J120:K120" si="20">J121+J123+J127+J129+J125</f>
        <v>536.33799999999997</v>
      </c>
      <c r="K120" s="216">
        <f t="shared" si="20"/>
        <v>512.15472</v>
      </c>
    </row>
    <row r="121" spans="1:11" x14ac:dyDescent="0.2">
      <c r="A121" s="29" t="s">
        <v>153</v>
      </c>
      <c r="B121" s="169" t="s">
        <v>26</v>
      </c>
      <c r="C121" s="169" t="s">
        <v>22</v>
      </c>
      <c r="D121" s="42" t="s">
        <v>17</v>
      </c>
      <c r="E121" s="42" t="s">
        <v>420</v>
      </c>
      <c r="F121" s="42" t="s">
        <v>21</v>
      </c>
      <c r="G121" s="168">
        <v>90780</v>
      </c>
      <c r="H121" s="17"/>
      <c r="I121" s="216">
        <f>I122</f>
        <v>1412.5841700000001</v>
      </c>
      <c r="J121" s="216">
        <f>J122</f>
        <v>526.33799999999997</v>
      </c>
      <c r="K121" s="216">
        <f>K122</f>
        <v>502.15472</v>
      </c>
    </row>
    <row r="122" spans="1:11" ht="24" x14ac:dyDescent="0.2">
      <c r="A122" s="18" t="s">
        <v>128</v>
      </c>
      <c r="B122" s="15" t="s">
        <v>26</v>
      </c>
      <c r="C122" s="15" t="s">
        <v>22</v>
      </c>
      <c r="D122" s="40" t="s">
        <v>17</v>
      </c>
      <c r="E122" s="40" t="s">
        <v>420</v>
      </c>
      <c r="F122" s="40" t="s">
        <v>21</v>
      </c>
      <c r="G122" s="43">
        <v>90780</v>
      </c>
      <c r="H122" s="17" t="s">
        <v>60</v>
      </c>
      <c r="I122" s="218">
        <f>'Прил.3(старое) ведомств.расходы'!K290</f>
        <v>1412.5841700000001</v>
      </c>
      <c r="J122" s="218">
        <f>'Прил.3(старое) ведомств.расходы'!L290</f>
        <v>526.33799999999997</v>
      </c>
      <c r="K122" s="218">
        <f>'Прил.3(старое) ведомств.расходы'!M290</f>
        <v>502.15472</v>
      </c>
    </row>
    <row r="123" spans="1:11" x14ac:dyDescent="0.2">
      <c r="A123" s="29" t="s">
        <v>155</v>
      </c>
      <c r="B123" s="169" t="s">
        <v>26</v>
      </c>
      <c r="C123" s="169" t="s">
        <v>22</v>
      </c>
      <c r="D123" s="42" t="s">
        <v>17</v>
      </c>
      <c r="E123" s="42" t="s">
        <v>420</v>
      </c>
      <c r="F123" s="42" t="s">
        <v>21</v>
      </c>
      <c r="G123" s="168">
        <v>90820</v>
      </c>
      <c r="H123" s="170"/>
      <c r="I123" s="216">
        <f>I124</f>
        <v>10</v>
      </c>
      <c r="J123" s="216">
        <f>J124</f>
        <v>10</v>
      </c>
      <c r="K123" s="216">
        <f>K124</f>
        <v>10</v>
      </c>
    </row>
    <row r="124" spans="1:11" ht="24" x14ac:dyDescent="0.2">
      <c r="A124" s="18" t="s">
        <v>128</v>
      </c>
      <c r="B124" s="15" t="s">
        <v>26</v>
      </c>
      <c r="C124" s="15" t="s">
        <v>22</v>
      </c>
      <c r="D124" s="40" t="s">
        <v>17</v>
      </c>
      <c r="E124" s="40" t="s">
        <v>420</v>
      </c>
      <c r="F124" s="40" t="s">
        <v>21</v>
      </c>
      <c r="G124" s="43">
        <v>90820</v>
      </c>
      <c r="H124" s="17" t="s">
        <v>60</v>
      </c>
      <c r="I124" s="218">
        <f>'Прил.3(старое) ведомств.расходы'!K303</f>
        <v>10</v>
      </c>
      <c r="J124" s="218">
        <f>'Прил.3(старое) ведомств.расходы'!L303</f>
        <v>10</v>
      </c>
      <c r="K124" s="218">
        <f>'Прил.3(старое) ведомств.расходы'!M303</f>
        <v>10</v>
      </c>
    </row>
    <row r="125" spans="1:11" s="182" customFormat="1" x14ac:dyDescent="0.2">
      <c r="A125" s="380" t="s">
        <v>43</v>
      </c>
      <c r="B125" s="169" t="s">
        <v>26</v>
      </c>
      <c r="C125" s="169" t="s">
        <v>22</v>
      </c>
      <c r="D125" s="42" t="s">
        <v>17</v>
      </c>
      <c r="E125" s="42" t="s">
        <v>420</v>
      </c>
      <c r="F125" s="42" t="s">
        <v>21</v>
      </c>
      <c r="G125" s="168">
        <v>90870</v>
      </c>
      <c r="H125" s="170"/>
      <c r="I125" s="216">
        <f>I126</f>
        <v>0</v>
      </c>
      <c r="J125" s="216">
        <f t="shared" ref="J125:K125" si="21">J126</f>
        <v>0</v>
      </c>
      <c r="K125" s="216">
        <f t="shared" si="21"/>
        <v>0</v>
      </c>
    </row>
    <row r="126" spans="1:11" s="182" customFormat="1" ht="24" x14ac:dyDescent="0.2">
      <c r="A126" s="18" t="s">
        <v>128</v>
      </c>
      <c r="B126" s="184" t="s">
        <v>26</v>
      </c>
      <c r="C126" s="184" t="s">
        <v>22</v>
      </c>
      <c r="D126" s="185" t="s">
        <v>17</v>
      </c>
      <c r="E126" s="185" t="s">
        <v>420</v>
      </c>
      <c r="F126" s="185" t="s">
        <v>21</v>
      </c>
      <c r="G126" s="43">
        <v>90870</v>
      </c>
      <c r="H126" s="17" t="s">
        <v>60</v>
      </c>
      <c r="I126" s="218">
        <f>'Прил.3(старое) ведомств.расходы'!K314</f>
        <v>0</v>
      </c>
      <c r="J126" s="218">
        <f>'Прил.3(старое) ведомств.расходы'!L314</f>
        <v>0</v>
      </c>
      <c r="K126" s="218">
        <f>'Прил.3(старое) ведомств.расходы'!M314</f>
        <v>0</v>
      </c>
    </row>
    <row r="127" spans="1:11" x14ac:dyDescent="0.2">
      <c r="A127" s="19" t="s">
        <v>180</v>
      </c>
      <c r="B127" s="169" t="s">
        <v>26</v>
      </c>
      <c r="C127" s="169" t="s">
        <v>22</v>
      </c>
      <c r="D127" s="42" t="s">
        <v>17</v>
      </c>
      <c r="E127" s="42" t="s">
        <v>420</v>
      </c>
      <c r="F127" s="42" t="s">
        <v>21</v>
      </c>
      <c r="G127" s="168">
        <v>91310</v>
      </c>
      <c r="H127" s="17"/>
      <c r="I127" s="216">
        <f>I128</f>
        <v>0</v>
      </c>
      <c r="J127" s="216">
        <f>J128</f>
        <v>0</v>
      </c>
      <c r="K127" s="216">
        <f>K128</f>
        <v>0</v>
      </c>
    </row>
    <row r="128" spans="1:11" ht="24" x14ac:dyDescent="0.2">
      <c r="A128" s="18" t="s">
        <v>128</v>
      </c>
      <c r="B128" s="15" t="s">
        <v>26</v>
      </c>
      <c r="C128" s="15" t="s">
        <v>22</v>
      </c>
      <c r="D128" s="40" t="s">
        <v>17</v>
      </c>
      <c r="E128" s="40" t="s">
        <v>420</v>
      </c>
      <c r="F128" s="40" t="s">
        <v>21</v>
      </c>
      <c r="G128" s="43">
        <v>91310</v>
      </c>
      <c r="H128" s="17" t="s">
        <v>60</v>
      </c>
      <c r="I128" s="218">
        <f>'Прил.3(старое) ведомств.расходы'!K316</f>
        <v>0</v>
      </c>
      <c r="J128" s="218">
        <f>'Прил.3(старое) ведомств.расходы'!L316</f>
        <v>0</v>
      </c>
      <c r="K128" s="218">
        <f>'Прил.3(старое) ведомств.расходы'!M316</f>
        <v>0</v>
      </c>
    </row>
    <row r="129" spans="1:11" x14ac:dyDescent="0.2">
      <c r="A129" s="19" t="s">
        <v>431</v>
      </c>
      <c r="B129" s="169" t="s">
        <v>26</v>
      </c>
      <c r="C129" s="169" t="s">
        <v>22</v>
      </c>
      <c r="D129" s="42" t="s">
        <v>17</v>
      </c>
      <c r="E129" s="42" t="s">
        <v>420</v>
      </c>
      <c r="F129" s="42" t="s">
        <v>21</v>
      </c>
      <c r="G129" s="168" t="s">
        <v>432</v>
      </c>
      <c r="H129" s="170"/>
      <c r="I129" s="216">
        <f>I130</f>
        <v>0</v>
      </c>
      <c r="J129" s="216">
        <f>J130</f>
        <v>0</v>
      </c>
      <c r="K129" s="216">
        <f>K130</f>
        <v>0</v>
      </c>
    </row>
    <row r="130" spans="1:11" ht="24" x14ac:dyDescent="0.2">
      <c r="A130" s="18" t="s">
        <v>128</v>
      </c>
      <c r="B130" s="15" t="s">
        <v>26</v>
      </c>
      <c r="C130" s="15" t="s">
        <v>22</v>
      </c>
      <c r="D130" s="40" t="s">
        <v>17</v>
      </c>
      <c r="E130" s="40" t="s">
        <v>420</v>
      </c>
      <c r="F130" s="40" t="s">
        <v>21</v>
      </c>
      <c r="G130" s="43" t="s">
        <v>432</v>
      </c>
      <c r="H130" s="17" t="s">
        <v>60</v>
      </c>
      <c r="I130" s="218">
        <f>'Прил.3(старое) ведомств.расходы'!K324</f>
        <v>0</v>
      </c>
      <c r="J130" s="218">
        <f>'Прил.3(старое) ведомств.расходы'!L324</f>
        <v>0</v>
      </c>
      <c r="K130" s="218">
        <f>'Прил.3(старое) ведомств.расходы'!M324</f>
        <v>0</v>
      </c>
    </row>
    <row r="131" spans="1:11" s="182" customFormat="1" ht="18.75" customHeight="1" x14ac:dyDescent="0.2">
      <c r="A131" s="95" t="s">
        <v>587</v>
      </c>
      <c r="B131" s="169" t="s">
        <v>26</v>
      </c>
      <c r="C131" s="169" t="s">
        <v>22</v>
      </c>
      <c r="D131" s="42" t="s">
        <v>17</v>
      </c>
      <c r="E131" s="42" t="s">
        <v>441</v>
      </c>
      <c r="F131" s="42" t="s">
        <v>442</v>
      </c>
      <c r="G131" s="168" t="s">
        <v>585</v>
      </c>
      <c r="H131" s="170"/>
      <c r="I131" s="216">
        <f>I132</f>
        <v>1134.444</v>
      </c>
      <c r="J131" s="216">
        <f>J132</f>
        <v>0</v>
      </c>
      <c r="K131" s="216">
        <f>K132</f>
        <v>0</v>
      </c>
    </row>
    <row r="132" spans="1:11" s="182" customFormat="1" ht="24" x14ac:dyDescent="0.2">
      <c r="A132" s="18" t="s">
        <v>128</v>
      </c>
      <c r="B132" s="184" t="s">
        <v>26</v>
      </c>
      <c r="C132" s="184" t="s">
        <v>22</v>
      </c>
      <c r="D132" s="185" t="s">
        <v>17</v>
      </c>
      <c r="E132" s="185" t="s">
        <v>441</v>
      </c>
      <c r="F132" s="185" t="s">
        <v>442</v>
      </c>
      <c r="G132" s="43" t="s">
        <v>585</v>
      </c>
      <c r="H132" s="17" t="s">
        <v>60</v>
      </c>
      <c r="I132" s="218">
        <f>'Прил.3(старое) ведомств.расходы'!K331</f>
        <v>1134.444</v>
      </c>
      <c r="J132" s="218">
        <f>'Прил.3(старое) ведомств.расходы'!L331</f>
        <v>0</v>
      </c>
      <c r="K132" s="218">
        <f>'Прил.3(старое) ведомств.расходы'!M331</f>
        <v>0</v>
      </c>
    </row>
    <row r="133" spans="1:11" s="182" customFormat="1" ht="24" x14ac:dyDescent="0.2">
      <c r="A133" s="95" t="s">
        <v>588</v>
      </c>
      <c r="B133" s="169" t="s">
        <v>26</v>
      </c>
      <c r="C133" s="169" t="s">
        <v>22</v>
      </c>
      <c r="D133" s="42" t="s">
        <v>17</v>
      </c>
      <c r="E133" s="42" t="s">
        <v>441</v>
      </c>
      <c r="F133" s="42" t="s">
        <v>442</v>
      </c>
      <c r="G133" s="168" t="s">
        <v>586</v>
      </c>
      <c r="H133" s="170"/>
      <c r="I133" s="216">
        <f>I134</f>
        <v>295.48599999999999</v>
      </c>
      <c r="J133" s="216">
        <f t="shared" ref="J133:K133" si="22">J134</f>
        <v>0</v>
      </c>
      <c r="K133" s="216">
        <f t="shared" si="22"/>
        <v>0</v>
      </c>
    </row>
    <row r="134" spans="1:11" s="182" customFormat="1" ht="24" x14ac:dyDescent="0.2">
      <c r="A134" s="18" t="s">
        <v>128</v>
      </c>
      <c r="B134" s="184" t="s">
        <v>26</v>
      </c>
      <c r="C134" s="184" t="s">
        <v>22</v>
      </c>
      <c r="D134" s="185" t="s">
        <v>17</v>
      </c>
      <c r="E134" s="185" t="s">
        <v>441</v>
      </c>
      <c r="F134" s="185" t="s">
        <v>442</v>
      </c>
      <c r="G134" s="43" t="s">
        <v>586</v>
      </c>
      <c r="H134" s="17" t="s">
        <v>60</v>
      </c>
      <c r="I134" s="218">
        <f>'Прил.3(старое) ведомств.расходы'!K336</f>
        <v>295.48599999999999</v>
      </c>
      <c r="J134" s="218">
        <f>'Прил.3(старое) ведомств.расходы'!L336</f>
        <v>0</v>
      </c>
      <c r="K134" s="218">
        <f>'Прил.3(старое) ведомств.расходы'!M336</f>
        <v>0</v>
      </c>
    </row>
    <row r="135" spans="1:11" ht="12.75" x14ac:dyDescent="0.2">
      <c r="A135" s="31" t="s">
        <v>156</v>
      </c>
      <c r="B135" s="5" t="s">
        <v>21</v>
      </c>
      <c r="C135" s="169"/>
      <c r="D135" s="40"/>
      <c r="E135" s="40"/>
      <c r="F135" s="40"/>
      <c r="G135" s="15"/>
      <c r="H135" s="169"/>
      <c r="I135" s="225">
        <f t="shared" ref="I135:K139" si="23">I136</f>
        <v>0.52500000000000002</v>
      </c>
      <c r="J135" s="225">
        <f t="shared" si="23"/>
        <v>0.52500000000000002</v>
      </c>
      <c r="K135" s="225">
        <f t="shared" si="23"/>
        <v>0.52500000000000002</v>
      </c>
    </row>
    <row r="136" spans="1:11" ht="12.75" x14ac:dyDescent="0.2">
      <c r="A136" s="31" t="s">
        <v>157</v>
      </c>
      <c r="B136" s="5" t="s">
        <v>21</v>
      </c>
      <c r="C136" s="5" t="s">
        <v>21</v>
      </c>
      <c r="D136" s="40"/>
      <c r="E136" s="40"/>
      <c r="F136" s="40"/>
      <c r="G136" s="15"/>
      <c r="H136" s="169"/>
      <c r="I136" s="225">
        <f t="shared" si="23"/>
        <v>0.52500000000000002</v>
      </c>
      <c r="J136" s="225">
        <f t="shared" si="23"/>
        <v>0.52500000000000002</v>
      </c>
      <c r="K136" s="225">
        <f t="shared" si="23"/>
        <v>0.52500000000000002</v>
      </c>
    </row>
    <row r="137" spans="1:11" ht="23.25" customHeight="1" x14ac:dyDescent="0.2">
      <c r="A137" s="362" t="s">
        <v>578</v>
      </c>
      <c r="B137" s="15" t="s">
        <v>21</v>
      </c>
      <c r="C137" s="15" t="s">
        <v>21</v>
      </c>
      <c r="D137" s="40" t="s">
        <v>17</v>
      </c>
      <c r="E137" s="40" t="s">
        <v>91</v>
      </c>
      <c r="F137" s="40" t="s">
        <v>28</v>
      </c>
      <c r="G137" s="15" t="s">
        <v>92</v>
      </c>
      <c r="H137" s="15"/>
      <c r="I137" s="223">
        <f t="shared" si="23"/>
        <v>0.52500000000000002</v>
      </c>
      <c r="J137" s="223">
        <f t="shared" si="23"/>
        <v>0.52500000000000002</v>
      </c>
      <c r="K137" s="223">
        <f t="shared" si="23"/>
        <v>0.52500000000000002</v>
      </c>
    </row>
    <row r="138" spans="1:11" ht="39.75" customHeight="1" x14ac:dyDescent="0.2">
      <c r="A138" s="29" t="s">
        <v>422</v>
      </c>
      <c r="B138" s="15" t="s">
        <v>21</v>
      </c>
      <c r="C138" s="15" t="s">
        <v>21</v>
      </c>
      <c r="D138" s="40" t="s">
        <v>17</v>
      </c>
      <c r="E138" s="40" t="s">
        <v>420</v>
      </c>
      <c r="F138" s="40" t="s">
        <v>27</v>
      </c>
      <c r="G138" s="15" t="s">
        <v>92</v>
      </c>
      <c r="H138" s="15"/>
      <c r="I138" s="223">
        <f t="shared" si="23"/>
        <v>0.52500000000000002</v>
      </c>
      <c r="J138" s="223">
        <f t="shared" si="23"/>
        <v>0.52500000000000002</v>
      </c>
      <c r="K138" s="223">
        <f t="shared" si="23"/>
        <v>0.52500000000000002</v>
      </c>
    </row>
    <row r="139" spans="1:11" ht="36" x14ac:dyDescent="0.2">
      <c r="A139" s="29" t="s">
        <v>158</v>
      </c>
      <c r="B139" s="169" t="s">
        <v>21</v>
      </c>
      <c r="C139" s="169" t="s">
        <v>21</v>
      </c>
      <c r="D139" s="42" t="s">
        <v>17</v>
      </c>
      <c r="E139" s="42" t="s">
        <v>420</v>
      </c>
      <c r="F139" s="42" t="s">
        <v>27</v>
      </c>
      <c r="G139" s="169" t="s">
        <v>159</v>
      </c>
      <c r="H139" s="169"/>
      <c r="I139" s="225">
        <f t="shared" si="23"/>
        <v>0.52500000000000002</v>
      </c>
      <c r="J139" s="225">
        <f t="shared" si="23"/>
        <v>0.52500000000000002</v>
      </c>
      <c r="K139" s="225">
        <f t="shared" si="23"/>
        <v>0.52500000000000002</v>
      </c>
    </row>
    <row r="140" spans="1:11" x14ac:dyDescent="0.2">
      <c r="A140" s="14" t="s">
        <v>79</v>
      </c>
      <c r="B140" s="15" t="s">
        <v>21</v>
      </c>
      <c r="C140" s="15" t="s">
        <v>21</v>
      </c>
      <c r="D140" s="40" t="s">
        <v>17</v>
      </c>
      <c r="E140" s="40" t="s">
        <v>420</v>
      </c>
      <c r="F140" s="40" t="s">
        <v>27</v>
      </c>
      <c r="G140" s="15" t="s">
        <v>159</v>
      </c>
      <c r="H140" s="15" t="s">
        <v>52</v>
      </c>
      <c r="I140" s="223">
        <f>'Прил.3(старое) ведомств.расходы'!K346</f>
        <v>0.52500000000000002</v>
      </c>
      <c r="J140" s="223">
        <f>'Прил.3(старое) ведомств.расходы'!L346</f>
        <v>0.52500000000000002</v>
      </c>
      <c r="K140" s="223">
        <f>'Прил.3(старое) ведомств.расходы'!M346</f>
        <v>0.52500000000000002</v>
      </c>
    </row>
    <row r="141" spans="1:11" s="6" customFormat="1" ht="12.75" x14ac:dyDescent="0.2">
      <c r="A141" s="32" t="s">
        <v>160</v>
      </c>
      <c r="B141" s="5" t="s">
        <v>27</v>
      </c>
      <c r="C141" s="5"/>
      <c r="D141" s="5"/>
      <c r="E141" s="5"/>
      <c r="F141" s="5"/>
      <c r="G141" s="44"/>
      <c r="H141" s="5"/>
      <c r="I141" s="226">
        <f>I142+I150</f>
        <v>2008.1716099999999</v>
      </c>
      <c r="J141" s="226">
        <f>J142+J150</f>
        <v>1046.3409999999999</v>
      </c>
      <c r="K141" s="226">
        <f>K142+K150</f>
        <v>763.62428</v>
      </c>
    </row>
    <row r="142" spans="1:11" s="6" customFormat="1" ht="12.75" x14ac:dyDescent="0.2">
      <c r="A142" s="31" t="s">
        <v>161</v>
      </c>
      <c r="B142" s="5" t="s">
        <v>27</v>
      </c>
      <c r="C142" s="5" t="s">
        <v>17</v>
      </c>
      <c r="D142" s="5"/>
      <c r="E142" s="5"/>
      <c r="F142" s="5"/>
      <c r="G142" s="44"/>
      <c r="H142" s="5"/>
      <c r="I142" s="226">
        <f t="shared" ref="I142:K143" si="24">I143</f>
        <v>2008.1716099999999</v>
      </c>
      <c r="J142" s="226">
        <f t="shared" si="24"/>
        <v>1046.3409999999999</v>
      </c>
      <c r="K142" s="226">
        <f t="shared" si="24"/>
        <v>763.62428</v>
      </c>
    </row>
    <row r="143" spans="1:11" ht="24.75" customHeight="1" x14ac:dyDescent="0.2">
      <c r="A143" s="362" t="s">
        <v>609</v>
      </c>
      <c r="B143" s="169" t="s">
        <v>27</v>
      </c>
      <c r="C143" s="169" t="s">
        <v>17</v>
      </c>
      <c r="D143" s="169" t="s">
        <v>17</v>
      </c>
      <c r="E143" s="169" t="s">
        <v>91</v>
      </c>
      <c r="F143" s="169" t="s">
        <v>28</v>
      </c>
      <c r="G143" s="42" t="s">
        <v>92</v>
      </c>
      <c r="H143" s="169"/>
      <c r="I143" s="223">
        <f t="shared" si="24"/>
        <v>2008.1716099999999</v>
      </c>
      <c r="J143" s="223">
        <f t="shared" si="24"/>
        <v>1046.3409999999999</v>
      </c>
      <c r="K143" s="223">
        <f t="shared" si="24"/>
        <v>763.62428</v>
      </c>
    </row>
    <row r="144" spans="1:11" ht="36.75" customHeight="1" x14ac:dyDescent="0.2">
      <c r="A144" s="709" t="s">
        <v>590</v>
      </c>
      <c r="B144" s="169" t="s">
        <v>27</v>
      </c>
      <c r="C144" s="40" t="s">
        <v>17</v>
      </c>
      <c r="D144" s="169" t="s">
        <v>17</v>
      </c>
      <c r="E144" s="169" t="s">
        <v>420</v>
      </c>
      <c r="F144" s="169" t="s">
        <v>23</v>
      </c>
      <c r="G144" s="15" t="s">
        <v>92</v>
      </c>
      <c r="H144" s="15"/>
      <c r="I144" s="223">
        <f>I145+I148+I147</f>
        <v>2008.1716099999999</v>
      </c>
      <c r="J144" s="223">
        <f>J145+J148+J147</f>
        <v>1046.3409999999999</v>
      </c>
      <c r="K144" s="223">
        <f>K145+K148+K147</f>
        <v>763.62428</v>
      </c>
    </row>
    <row r="145" spans="1:11" ht="39" customHeight="1" x14ac:dyDescent="0.2">
      <c r="A145" s="521" t="s">
        <v>589</v>
      </c>
      <c r="B145" s="169" t="s">
        <v>27</v>
      </c>
      <c r="C145" s="40" t="s">
        <v>17</v>
      </c>
      <c r="D145" s="169" t="s">
        <v>17</v>
      </c>
      <c r="E145" s="169" t="s">
        <v>420</v>
      </c>
      <c r="F145" s="169" t="s">
        <v>23</v>
      </c>
      <c r="G145" s="15" t="s">
        <v>591</v>
      </c>
      <c r="H145" s="15" t="s">
        <v>506</v>
      </c>
      <c r="I145" s="223">
        <f>I146</f>
        <v>417.25538999999998</v>
      </c>
      <c r="J145" s="223">
        <f>J146</f>
        <v>443.29539</v>
      </c>
      <c r="K145" s="223">
        <f>K146</f>
        <v>469.33538999999996</v>
      </c>
    </row>
    <row r="146" spans="1:11" x14ac:dyDescent="0.2">
      <c r="A146" s="490" t="s">
        <v>66</v>
      </c>
      <c r="B146" s="169" t="s">
        <v>27</v>
      </c>
      <c r="C146" s="185" t="s">
        <v>17</v>
      </c>
      <c r="D146" s="169" t="s">
        <v>17</v>
      </c>
      <c r="E146" s="169" t="s">
        <v>420</v>
      </c>
      <c r="F146" s="169" t="s">
        <v>23</v>
      </c>
      <c r="G146" s="184" t="s">
        <v>591</v>
      </c>
      <c r="H146" s="184" t="s">
        <v>65</v>
      </c>
      <c r="I146" s="223">
        <f>'Прил.3(старое) ведомств.расходы'!K355</f>
        <v>417.25538999999998</v>
      </c>
      <c r="J146" s="223">
        <f>'Прил.3(старое) ведомств.расходы'!L355</f>
        <v>443.29539</v>
      </c>
      <c r="K146" s="223">
        <f>'Прил.3(старое) ведомств.расходы'!M355</f>
        <v>469.33538999999996</v>
      </c>
    </row>
    <row r="147" spans="1:11" ht="22.5" x14ac:dyDescent="0.2">
      <c r="A147" s="496" t="s">
        <v>128</v>
      </c>
      <c r="B147" s="169" t="s">
        <v>27</v>
      </c>
      <c r="C147" s="40" t="s">
        <v>17</v>
      </c>
      <c r="D147" s="169" t="s">
        <v>17</v>
      </c>
      <c r="E147" s="169" t="s">
        <v>420</v>
      </c>
      <c r="F147" s="169" t="s">
        <v>23</v>
      </c>
      <c r="G147" s="15" t="s">
        <v>591</v>
      </c>
      <c r="H147" s="15" t="s">
        <v>60</v>
      </c>
      <c r="I147" s="223">
        <v>1510.3315299999999</v>
      </c>
      <c r="J147" s="223">
        <v>522.46091999999999</v>
      </c>
      <c r="K147" s="223">
        <v>213.70419999999999</v>
      </c>
    </row>
    <row r="148" spans="1:11" ht="21.75" x14ac:dyDescent="0.2">
      <c r="A148" s="521" t="s">
        <v>594</v>
      </c>
      <c r="B148" s="169" t="s">
        <v>27</v>
      </c>
      <c r="C148" s="42" t="s">
        <v>17</v>
      </c>
      <c r="D148" s="169" t="s">
        <v>17</v>
      </c>
      <c r="E148" s="169" t="s">
        <v>420</v>
      </c>
      <c r="F148" s="169" t="s">
        <v>23</v>
      </c>
      <c r="G148" s="169" t="s">
        <v>595</v>
      </c>
      <c r="H148" s="169"/>
      <c r="I148" s="223">
        <f>I149</f>
        <v>80.584689999999995</v>
      </c>
      <c r="J148" s="223">
        <f>J149</f>
        <v>80.584689999999995</v>
      </c>
      <c r="K148" s="223">
        <f>K149</f>
        <v>80.584689999999995</v>
      </c>
    </row>
    <row r="149" spans="1:11" ht="10.5" customHeight="1" x14ac:dyDescent="0.2">
      <c r="A149" s="490" t="s">
        <v>66</v>
      </c>
      <c r="B149" s="169" t="s">
        <v>27</v>
      </c>
      <c r="C149" s="40" t="s">
        <v>17</v>
      </c>
      <c r="D149" s="169" t="s">
        <v>17</v>
      </c>
      <c r="E149" s="169" t="s">
        <v>420</v>
      </c>
      <c r="F149" s="169" t="s">
        <v>23</v>
      </c>
      <c r="G149" s="15" t="s">
        <v>595</v>
      </c>
      <c r="H149" s="15" t="s">
        <v>65</v>
      </c>
      <c r="I149" s="223">
        <f>'Прил.3(старое) ведомств.расходы'!K371</f>
        <v>80.584689999999995</v>
      </c>
      <c r="J149" s="223">
        <f>'Прил.3(старое) ведомств.расходы'!L371</f>
        <v>80.584689999999995</v>
      </c>
      <c r="K149" s="223">
        <f>'Прил.3(старое) ведомств.расходы'!M371</f>
        <v>80.584689999999995</v>
      </c>
    </row>
    <row r="150" spans="1:11" ht="12.75" hidden="1" x14ac:dyDescent="0.2">
      <c r="A150" s="31" t="s">
        <v>164</v>
      </c>
      <c r="B150" s="5" t="s">
        <v>27</v>
      </c>
      <c r="C150" s="5" t="s">
        <v>18</v>
      </c>
      <c r="D150" s="169"/>
      <c r="E150" s="169"/>
      <c r="F150" s="169"/>
      <c r="G150" s="42"/>
      <c r="H150" s="169"/>
      <c r="I150" s="225">
        <f t="shared" ref="I150:K153" si="25">I151</f>
        <v>0</v>
      </c>
      <c r="J150" s="225">
        <f t="shared" si="25"/>
        <v>0</v>
      </c>
      <c r="K150" s="225">
        <f t="shared" si="25"/>
        <v>0</v>
      </c>
    </row>
    <row r="151" spans="1:11" ht="21.75" hidden="1" x14ac:dyDescent="0.2">
      <c r="A151" s="362" t="s">
        <v>578</v>
      </c>
      <c r="B151" s="169" t="s">
        <v>27</v>
      </c>
      <c r="C151" s="169" t="s">
        <v>18</v>
      </c>
      <c r="D151" s="169" t="s">
        <v>17</v>
      </c>
      <c r="E151" s="169" t="s">
        <v>91</v>
      </c>
      <c r="F151" s="169" t="s">
        <v>28</v>
      </c>
      <c r="G151" s="42" t="s">
        <v>92</v>
      </c>
      <c r="H151" s="169"/>
      <c r="I151" s="223">
        <f t="shared" si="25"/>
        <v>0</v>
      </c>
      <c r="J151" s="223">
        <f t="shared" si="25"/>
        <v>0</v>
      </c>
      <c r="K151" s="223">
        <f t="shared" si="25"/>
        <v>0</v>
      </c>
    </row>
    <row r="152" spans="1:11" ht="36" hidden="1" x14ac:dyDescent="0.2">
      <c r="A152" s="29" t="s">
        <v>422</v>
      </c>
      <c r="B152" s="169" t="s">
        <v>27</v>
      </c>
      <c r="C152" s="42" t="s">
        <v>18</v>
      </c>
      <c r="D152" s="169" t="s">
        <v>17</v>
      </c>
      <c r="E152" s="169" t="s">
        <v>420</v>
      </c>
      <c r="F152" s="169" t="s">
        <v>27</v>
      </c>
      <c r="G152" s="169" t="s">
        <v>92</v>
      </c>
      <c r="H152" s="169"/>
      <c r="I152" s="225">
        <f t="shared" si="25"/>
        <v>0</v>
      </c>
      <c r="J152" s="225">
        <f t="shared" si="25"/>
        <v>0</v>
      </c>
      <c r="K152" s="225">
        <f t="shared" si="25"/>
        <v>0</v>
      </c>
    </row>
    <row r="153" spans="1:11" ht="48" hidden="1" x14ac:dyDescent="0.2">
      <c r="A153" s="29" t="s">
        <v>165</v>
      </c>
      <c r="B153" s="169" t="s">
        <v>27</v>
      </c>
      <c r="C153" s="42" t="s">
        <v>18</v>
      </c>
      <c r="D153" s="169" t="s">
        <v>17</v>
      </c>
      <c r="E153" s="169" t="s">
        <v>420</v>
      </c>
      <c r="F153" s="169" t="s">
        <v>27</v>
      </c>
      <c r="G153" s="169" t="s">
        <v>166</v>
      </c>
      <c r="H153" s="169"/>
      <c r="I153" s="225">
        <f t="shared" si="25"/>
        <v>0</v>
      </c>
      <c r="J153" s="225">
        <f t="shared" si="25"/>
        <v>0</v>
      </c>
      <c r="K153" s="225">
        <f t="shared" si="25"/>
        <v>0</v>
      </c>
    </row>
    <row r="154" spans="1:11" s="6" customFormat="1" ht="12.75" hidden="1" x14ac:dyDescent="0.2">
      <c r="A154" s="14" t="s">
        <v>79</v>
      </c>
      <c r="B154" s="169" t="s">
        <v>27</v>
      </c>
      <c r="C154" s="40" t="s">
        <v>18</v>
      </c>
      <c r="D154" s="169" t="s">
        <v>17</v>
      </c>
      <c r="E154" s="169" t="s">
        <v>420</v>
      </c>
      <c r="F154" s="169" t="s">
        <v>27</v>
      </c>
      <c r="G154" s="15" t="s">
        <v>166</v>
      </c>
      <c r="H154" s="15" t="s">
        <v>52</v>
      </c>
      <c r="I154" s="223">
        <f>'Прил.3(старое) ведомств.расходы'!K383</f>
        <v>0</v>
      </c>
      <c r="J154" s="223">
        <f>'Прил.3(старое) ведомств.расходы'!L383</f>
        <v>0</v>
      </c>
      <c r="K154" s="223">
        <f>'Прил.3(старое) ведомств.расходы'!M383</f>
        <v>0</v>
      </c>
    </row>
    <row r="155" spans="1:11" s="6" customFormat="1" ht="12.75" hidden="1" x14ac:dyDescent="0.2">
      <c r="A155" s="31" t="s">
        <v>167</v>
      </c>
      <c r="B155" s="11" t="s">
        <v>37</v>
      </c>
      <c r="C155" s="11"/>
      <c r="D155" s="11"/>
      <c r="E155" s="11"/>
      <c r="F155" s="11"/>
      <c r="G155" s="11"/>
      <c r="H155" s="11"/>
      <c r="I155" s="217">
        <f>I156+I161</f>
        <v>0</v>
      </c>
      <c r="J155" s="217">
        <f>J156+J161</f>
        <v>0</v>
      </c>
      <c r="K155" s="217">
        <f>K156+K161</f>
        <v>0</v>
      </c>
    </row>
    <row r="156" spans="1:11" ht="24" hidden="1" customHeight="1" x14ac:dyDescent="0.2">
      <c r="A156" s="31" t="s">
        <v>16</v>
      </c>
      <c r="B156" s="11" t="s">
        <v>37</v>
      </c>
      <c r="C156" s="11" t="s">
        <v>17</v>
      </c>
      <c r="D156" s="11"/>
      <c r="E156" s="11"/>
      <c r="F156" s="11"/>
      <c r="G156" s="11"/>
      <c r="H156" s="11"/>
      <c r="I156" s="226">
        <f t="shared" ref="I156:K159" si="26">I157</f>
        <v>0</v>
      </c>
      <c r="J156" s="226">
        <f t="shared" si="26"/>
        <v>0</v>
      </c>
      <c r="K156" s="226">
        <f t="shared" si="26"/>
        <v>0</v>
      </c>
    </row>
    <row r="157" spans="1:11" ht="36.75" hidden="1" customHeight="1" x14ac:dyDescent="0.2">
      <c r="A157" s="362" t="s">
        <v>578</v>
      </c>
      <c r="B157" s="17" t="s">
        <v>37</v>
      </c>
      <c r="C157" s="17" t="s">
        <v>17</v>
      </c>
      <c r="D157" s="169" t="s">
        <v>17</v>
      </c>
      <c r="E157" s="169" t="s">
        <v>91</v>
      </c>
      <c r="F157" s="169" t="s">
        <v>28</v>
      </c>
      <c r="G157" s="15" t="s">
        <v>92</v>
      </c>
      <c r="H157" s="15"/>
      <c r="I157" s="223">
        <f t="shared" si="26"/>
        <v>0</v>
      </c>
      <c r="J157" s="223">
        <f t="shared" si="26"/>
        <v>0</v>
      </c>
      <c r="K157" s="223">
        <f t="shared" si="26"/>
        <v>0</v>
      </c>
    </row>
    <row r="158" spans="1:11" ht="36" hidden="1" x14ac:dyDescent="0.2">
      <c r="A158" s="29" t="s">
        <v>422</v>
      </c>
      <c r="B158" s="17" t="s">
        <v>37</v>
      </c>
      <c r="C158" s="17" t="s">
        <v>17</v>
      </c>
      <c r="D158" s="169" t="s">
        <v>17</v>
      </c>
      <c r="E158" s="169" t="s">
        <v>420</v>
      </c>
      <c r="F158" s="169" t="s">
        <v>27</v>
      </c>
      <c r="G158" s="15" t="s">
        <v>92</v>
      </c>
      <c r="H158" s="15"/>
      <c r="I158" s="223">
        <f t="shared" si="26"/>
        <v>0</v>
      </c>
      <c r="J158" s="223">
        <f t="shared" si="26"/>
        <v>0</v>
      </c>
      <c r="K158" s="223">
        <f t="shared" si="26"/>
        <v>0</v>
      </c>
    </row>
    <row r="159" spans="1:11" ht="24" hidden="1" x14ac:dyDescent="0.2">
      <c r="A159" s="33" t="s">
        <v>168</v>
      </c>
      <c r="B159" s="17" t="s">
        <v>37</v>
      </c>
      <c r="C159" s="17" t="s">
        <v>17</v>
      </c>
      <c r="D159" s="169" t="s">
        <v>17</v>
      </c>
      <c r="E159" s="169" t="s">
        <v>420</v>
      </c>
      <c r="F159" s="169" t="s">
        <v>27</v>
      </c>
      <c r="G159" s="15" t="s">
        <v>169</v>
      </c>
      <c r="H159" s="15"/>
      <c r="I159" s="223">
        <f t="shared" si="26"/>
        <v>0</v>
      </c>
      <c r="J159" s="223">
        <f t="shared" si="26"/>
        <v>0</v>
      </c>
      <c r="K159" s="223">
        <f t="shared" si="26"/>
        <v>0</v>
      </c>
    </row>
    <row r="160" spans="1:11" ht="0.75" hidden="1" customHeight="1" x14ac:dyDescent="0.2">
      <c r="A160" s="14" t="s">
        <v>79</v>
      </c>
      <c r="B160" s="17" t="s">
        <v>37</v>
      </c>
      <c r="C160" s="17" t="s">
        <v>17</v>
      </c>
      <c r="D160" s="169" t="s">
        <v>17</v>
      </c>
      <c r="E160" s="169" t="s">
        <v>420</v>
      </c>
      <c r="F160" s="169" t="s">
        <v>27</v>
      </c>
      <c r="G160" s="15" t="s">
        <v>169</v>
      </c>
      <c r="H160" s="15" t="s">
        <v>52</v>
      </c>
      <c r="I160" s="223">
        <f>'Прил.3(старое) ведомств.расходы'!K392</f>
        <v>0</v>
      </c>
      <c r="J160" s="223">
        <f>'Прил.3(старое) ведомств.расходы'!L392</f>
        <v>0</v>
      </c>
      <c r="K160" s="223">
        <f>'Прил.3(старое) ведомств.расходы'!M392</f>
        <v>0</v>
      </c>
    </row>
    <row r="161" spans="1:11" ht="24.75" hidden="1" customHeight="1" x14ac:dyDescent="0.2">
      <c r="A161" s="34" t="s">
        <v>170</v>
      </c>
      <c r="B161" s="11" t="s">
        <v>37</v>
      </c>
      <c r="C161" s="11" t="s">
        <v>22</v>
      </c>
      <c r="D161" s="170"/>
      <c r="E161" s="170"/>
      <c r="F161" s="170"/>
      <c r="G161" s="170"/>
      <c r="H161" s="170"/>
      <c r="I161" s="225">
        <f t="shared" ref="I161:K164" si="27">I162</f>
        <v>0</v>
      </c>
      <c r="J161" s="225">
        <f t="shared" si="27"/>
        <v>0</v>
      </c>
      <c r="K161" s="225">
        <f t="shared" si="27"/>
        <v>0</v>
      </c>
    </row>
    <row r="162" spans="1:11" ht="28.5" hidden="1" customHeight="1" x14ac:dyDescent="0.2">
      <c r="A162" s="362" t="s">
        <v>578</v>
      </c>
      <c r="B162" s="170" t="s">
        <v>37</v>
      </c>
      <c r="C162" s="170" t="s">
        <v>22</v>
      </c>
      <c r="D162" s="169" t="s">
        <v>17</v>
      </c>
      <c r="E162" s="169" t="s">
        <v>91</v>
      </c>
      <c r="F162" s="169" t="s">
        <v>28</v>
      </c>
      <c r="G162" s="169" t="s">
        <v>92</v>
      </c>
      <c r="H162" s="169"/>
      <c r="I162" s="225">
        <f t="shared" si="27"/>
        <v>0</v>
      </c>
      <c r="J162" s="225">
        <f t="shared" si="27"/>
        <v>0</v>
      </c>
      <c r="K162" s="225">
        <f t="shared" si="27"/>
        <v>0</v>
      </c>
    </row>
    <row r="163" spans="1:11" ht="36.75" hidden="1" customHeight="1" x14ac:dyDescent="0.2">
      <c r="A163" s="29" t="s">
        <v>422</v>
      </c>
      <c r="B163" s="17" t="s">
        <v>37</v>
      </c>
      <c r="C163" s="17" t="s">
        <v>22</v>
      </c>
      <c r="D163" s="169" t="s">
        <v>17</v>
      </c>
      <c r="E163" s="169" t="s">
        <v>420</v>
      </c>
      <c r="F163" s="169" t="s">
        <v>27</v>
      </c>
      <c r="G163" s="15" t="s">
        <v>92</v>
      </c>
      <c r="H163" s="15"/>
      <c r="I163" s="223">
        <f t="shared" si="27"/>
        <v>0</v>
      </c>
      <c r="J163" s="223">
        <f t="shared" si="27"/>
        <v>0</v>
      </c>
      <c r="K163" s="223">
        <f t="shared" si="27"/>
        <v>0</v>
      </c>
    </row>
    <row r="164" spans="1:11" ht="28.5" hidden="1" customHeight="1" x14ac:dyDescent="0.2">
      <c r="A164" s="27" t="s">
        <v>181</v>
      </c>
      <c r="B164" s="170" t="s">
        <v>37</v>
      </c>
      <c r="C164" s="170" t="s">
        <v>22</v>
      </c>
      <c r="D164" s="169" t="s">
        <v>17</v>
      </c>
      <c r="E164" s="169" t="s">
        <v>420</v>
      </c>
      <c r="F164" s="169" t="s">
        <v>27</v>
      </c>
      <c r="G164" s="169" t="s">
        <v>182</v>
      </c>
      <c r="H164" s="169"/>
      <c r="I164" s="223">
        <f t="shared" si="27"/>
        <v>0</v>
      </c>
      <c r="J164" s="223">
        <f t="shared" si="27"/>
        <v>0</v>
      </c>
      <c r="K164" s="223">
        <f t="shared" si="27"/>
        <v>0</v>
      </c>
    </row>
    <row r="165" spans="1:11" ht="41.25" hidden="1" customHeight="1" x14ac:dyDescent="0.2">
      <c r="A165" s="14" t="s">
        <v>79</v>
      </c>
      <c r="B165" s="170" t="s">
        <v>37</v>
      </c>
      <c r="C165" s="170" t="s">
        <v>22</v>
      </c>
      <c r="D165" s="169" t="s">
        <v>17</v>
      </c>
      <c r="E165" s="169" t="s">
        <v>420</v>
      </c>
      <c r="F165" s="169" t="s">
        <v>27</v>
      </c>
      <c r="G165" s="169" t="s">
        <v>182</v>
      </c>
      <c r="H165" s="15" t="s">
        <v>52</v>
      </c>
      <c r="I165" s="223">
        <v>0</v>
      </c>
      <c r="J165" s="223">
        <v>0</v>
      </c>
      <c r="K165" s="223">
        <v>0</v>
      </c>
    </row>
    <row r="166" spans="1:11" x14ac:dyDescent="0.2">
      <c r="A166" s="19" t="s">
        <v>171</v>
      </c>
      <c r="B166" s="169" t="s">
        <v>172</v>
      </c>
      <c r="C166" s="169" t="s">
        <v>172</v>
      </c>
      <c r="D166" s="169" t="s">
        <v>172</v>
      </c>
      <c r="E166" s="169" t="s">
        <v>173</v>
      </c>
      <c r="F166" s="169" t="s">
        <v>28</v>
      </c>
      <c r="G166" s="169" t="s">
        <v>92</v>
      </c>
      <c r="H166" s="169" t="s">
        <v>29</v>
      </c>
      <c r="I166" s="216"/>
      <c r="J166" s="216">
        <f>'Прил.3(старое) ведомств.расходы'!L395</f>
        <v>110.4</v>
      </c>
      <c r="K166" s="216">
        <f>'Прил.3(старое) ведомств.расходы'!M395</f>
        <v>223.1</v>
      </c>
    </row>
    <row r="167" spans="1:11" ht="20.25" customHeight="1" x14ac:dyDescent="0.2">
      <c r="A167" s="59" t="s">
        <v>186</v>
      </c>
      <c r="B167" s="17"/>
      <c r="C167" s="17"/>
      <c r="D167" s="17"/>
      <c r="E167" s="17"/>
      <c r="F167" s="57"/>
      <c r="G167" s="57"/>
      <c r="H167" s="58"/>
      <c r="I167" s="227">
        <f>I10+I59+I66+I83+I109+I135+I141+I155+I166+I44</f>
        <v>8214.5214199999991</v>
      </c>
      <c r="J167" s="227">
        <f>J10+J59+J66+J83+J109+J135+J141+J155+J166+J44</f>
        <v>4588.9120000000003</v>
      </c>
      <c r="K167" s="227">
        <f>K10+K59+K66+K83+K109+K135+K141+K155+K166+K44</f>
        <v>4672.4390000000003</v>
      </c>
    </row>
    <row r="172" spans="1:11" x14ac:dyDescent="0.2">
      <c r="F172" s="45"/>
      <c r="G172" s="45"/>
    </row>
  </sheetData>
  <autoFilter ref="A8:K167">
    <filterColumn colId="3" showButton="0"/>
    <filterColumn colId="4" showButton="0"/>
    <filterColumn colId="5" showButton="0"/>
  </autoFilter>
  <mergeCells count="12">
    <mergeCell ref="A2:K2"/>
    <mergeCell ref="A1:K1"/>
    <mergeCell ref="A5:K5"/>
    <mergeCell ref="A3:K3"/>
    <mergeCell ref="A8:A9"/>
    <mergeCell ref="B8:B9"/>
    <mergeCell ref="C8:C9"/>
    <mergeCell ref="H8:H9"/>
    <mergeCell ref="I8:I9"/>
    <mergeCell ref="J8:J9"/>
    <mergeCell ref="K8:K9"/>
    <mergeCell ref="D8:G9"/>
  </mergeCells>
  <pageMargins left="0.25" right="0.25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zoomScale="110" zoomScaleNormal="110" workbookViewId="0">
      <selection activeCell="A4" sqref="A4:H4"/>
    </sheetView>
  </sheetViews>
  <sheetFormatPr defaultRowHeight="15" x14ac:dyDescent="0.25"/>
  <cols>
    <col min="1" max="1" width="62" style="3" customWidth="1"/>
    <col min="2" max="2" width="13.42578125" style="9" customWidth="1"/>
    <col min="3" max="3" width="6.28515625" style="3" customWidth="1"/>
    <col min="4" max="4" width="8.28515625" style="3" customWidth="1"/>
    <col min="5" max="5" width="7.7109375" style="3" customWidth="1"/>
    <col min="6" max="6" width="15" style="8" customWidth="1"/>
    <col min="7" max="7" width="14.5703125" style="8" customWidth="1"/>
    <col min="8" max="8" width="15" style="8" customWidth="1"/>
    <col min="9" max="16384" width="9.140625" style="3"/>
  </cols>
  <sheetData>
    <row r="1" spans="1:13" ht="12.75" x14ac:dyDescent="0.2">
      <c r="A1" s="765" t="s">
        <v>345</v>
      </c>
      <c r="B1" s="765"/>
      <c r="C1" s="765"/>
      <c r="D1" s="765"/>
      <c r="E1" s="765"/>
      <c r="F1" s="765"/>
      <c r="G1" s="765"/>
      <c r="H1" s="765"/>
      <c r="I1" s="12"/>
      <c r="J1" s="12"/>
      <c r="K1" s="12"/>
      <c r="L1" s="12"/>
      <c r="M1" s="12"/>
    </row>
    <row r="2" spans="1:13" ht="12.75" x14ac:dyDescent="0.2">
      <c r="A2" s="765" t="s">
        <v>194</v>
      </c>
      <c r="B2" s="765"/>
      <c r="C2" s="765"/>
      <c r="D2" s="765"/>
      <c r="E2" s="765"/>
      <c r="F2" s="765"/>
      <c r="G2" s="765"/>
      <c r="H2" s="765"/>
      <c r="I2" s="12"/>
      <c r="J2" s="12"/>
      <c r="K2" s="12"/>
      <c r="L2" s="12"/>
      <c r="M2" s="12"/>
    </row>
    <row r="3" spans="1:13" ht="12.75" x14ac:dyDescent="0.2">
      <c r="A3" s="765" t="s">
        <v>573</v>
      </c>
      <c r="B3" s="765"/>
      <c r="C3" s="765"/>
      <c r="D3" s="765"/>
      <c r="E3" s="765"/>
      <c r="F3" s="765"/>
      <c r="G3" s="765"/>
      <c r="H3" s="765"/>
      <c r="I3" s="12"/>
      <c r="J3" s="12"/>
      <c r="K3" s="12"/>
      <c r="L3" s="12"/>
      <c r="M3" s="12"/>
    </row>
    <row r="4" spans="1:13" ht="12.75" x14ac:dyDescent="0.2">
      <c r="A4" s="765" t="s">
        <v>615</v>
      </c>
      <c r="B4" s="765"/>
      <c r="C4" s="765"/>
      <c r="D4" s="765"/>
      <c r="E4" s="765"/>
      <c r="F4" s="765"/>
      <c r="G4" s="765"/>
      <c r="H4" s="765"/>
      <c r="I4" s="12"/>
      <c r="J4" s="12"/>
      <c r="K4" s="12"/>
      <c r="L4" s="12"/>
      <c r="M4" s="12"/>
    </row>
    <row r="5" spans="1:13" ht="69" customHeight="1" x14ac:dyDescent="0.2">
      <c r="A5" s="802" t="s">
        <v>613</v>
      </c>
      <c r="B5" s="802"/>
      <c r="C5" s="802"/>
      <c r="D5" s="802"/>
      <c r="E5" s="802"/>
      <c r="F5" s="802"/>
      <c r="G5" s="802"/>
      <c r="H5" s="802"/>
      <c r="I5" s="13"/>
      <c r="J5" s="13"/>
      <c r="K5" s="13"/>
      <c r="L5" s="13"/>
      <c r="M5" s="13"/>
    </row>
    <row r="6" spans="1:13" ht="12.75" x14ac:dyDescent="0.2">
      <c r="A6" s="2"/>
      <c r="B6" s="121"/>
      <c r="C6" s="2"/>
      <c r="D6" s="2"/>
      <c r="E6" s="2"/>
      <c r="F6" s="121"/>
      <c r="G6" s="121"/>
      <c r="H6" s="121"/>
    </row>
    <row r="7" spans="1:13" ht="14.25" x14ac:dyDescent="0.2">
      <c r="A7" s="240" t="s">
        <v>0</v>
      </c>
      <c r="B7" s="239" t="s">
        <v>72</v>
      </c>
      <c r="C7" s="239" t="s">
        <v>74</v>
      </c>
      <c r="D7" s="239" t="s">
        <v>75</v>
      </c>
      <c r="E7" s="239" t="s">
        <v>73</v>
      </c>
      <c r="F7" s="240" t="s">
        <v>396</v>
      </c>
      <c r="G7" s="240" t="s">
        <v>413</v>
      </c>
      <c r="H7" s="240" t="s">
        <v>416</v>
      </c>
    </row>
    <row r="8" spans="1:13" ht="12.75" x14ac:dyDescent="0.2">
      <c r="A8" s="422" t="s">
        <v>183</v>
      </c>
      <c r="B8" s="423"/>
      <c r="C8" s="423"/>
      <c r="D8" s="423"/>
      <c r="E8" s="423"/>
      <c r="F8" s="424">
        <f>F9</f>
        <v>8214.5214200000009</v>
      </c>
      <c r="G8" s="424">
        <f>G9</f>
        <v>4478.5120000000006</v>
      </c>
      <c r="H8" s="424">
        <f>H9</f>
        <v>4449.3389999999999</v>
      </c>
    </row>
    <row r="9" spans="1:13" ht="29.25" customHeight="1" x14ac:dyDescent="0.2">
      <c r="A9" s="419" t="s">
        <v>578</v>
      </c>
      <c r="B9" s="420" t="s">
        <v>84</v>
      </c>
      <c r="C9" s="420"/>
      <c r="D9" s="420"/>
      <c r="E9" s="420"/>
      <c r="F9" s="421">
        <f>F10+F23+F27+F38+F49+F58+F64+F75+F100+F106+F109</f>
        <v>8214.5214200000009</v>
      </c>
      <c r="G9" s="421">
        <f>G10+G23+G27+G38+G49+G58+G64+G75+G100+G106</f>
        <v>4478.5120000000006</v>
      </c>
      <c r="H9" s="421">
        <f>H10+H23+H27+H38+H49+H58+H64+H75+H100+H106</f>
        <v>4449.3389999999999</v>
      </c>
    </row>
    <row r="10" spans="1:13" s="6" customFormat="1" ht="25.5" x14ac:dyDescent="0.2">
      <c r="A10" s="418" t="s">
        <v>421</v>
      </c>
      <c r="B10" s="413" t="s">
        <v>448</v>
      </c>
      <c r="C10" s="409"/>
      <c r="D10" s="409"/>
      <c r="E10" s="409"/>
      <c r="F10" s="410">
        <f>F11+F13+F19+F21</f>
        <v>1741.1</v>
      </c>
      <c r="G10" s="410">
        <f>G11+G13+G19+G21</f>
        <v>1985.93</v>
      </c>
      <c r="H10" s="410">
        <f>H11+H13+H19+H21</f>
        <v>2226.13</v>
      </c>
    </row>
    <row r="11" spans="1:13" s="6" customFormat="1" ht="12.75" x14ac:dyDescent="0.2">
      <c r="A11" s="163" t="s">
        <v>3</v>
      </c>
      <c r="B11" s="138" t="s">
        <v>449</v>
      </c>
      <c r="C11" s="215"/>
      <c r="D11" s="215"/>
      <c r="E11" s="215"/>
      <c r="F11" s="236">
        <f>F12</f>
        <v>546.84</v>
      </c>
      <c r="G11" s="236">
        <f>G12</f>
        <v>611.94000000000005</v>
      </c>
      <c r="H11" s="236">
        <f>H12</f>
        <v>677.04</v>
      </c>
    </row>
    <row r="12" spans="1:13" s="6" customFormat="1" ht="12.75" x14ac:dyDescent="0.2">
      <c r="A12" s="124" t="s">
        <v>59</v>
      </c>
      <c r="B12" s="138" t="s">
        <v>449</v>
      </c>
      <c r="C12" s="215" t="s">
        <v>17</v>
      </c>
      <c r="D12" s="215" t="s">
        <v>20</v>
      </c>
      <c r="E12" s="215" t="s">
        <v>58</v>
      </c>
      <c r="F12" s="236">
        <f>'Прил.3(старое) ведомств.расходы'!K19</f>
        <v>546.84</v>
      </c>
      <c r="G12" s="236">
        <f>'Прил.3(старое) ведомств.расходы'!L19</f>
        <v>611.94000000000005</v>
      </c>
      <c r="H12" s="236">
        <f>'Прил.3(старое) ведомств.расходы'!M19</f>
        <v>677.04</v>
      </c>
    </row>
    <row r="13" spans="1:13" s="6" customFormat="1" ht="12.75" x14ac:dyDescent="0.2">
      <c r="A13" s="164" t="s">
        <v>2</v>
      </c>
      <c r="B13" s="138" t="s">
        <v>450</v>
      </c>
      <c r="C13" s="215"/>
      <c r="D13" s="215"/>
      <c r="E13" s="215"/>
      <c r="F13" s="236">
        <f>SUM(F14:F18)</f>
        <v>1193.26</v>
      </c>
      <c r="G13" s="236">
        <f>SUM(G14:G18)</f>
        <v>1372.99</v>
      </c>
      <c r="H13" s="236">
        <f>SUM(H14:H18)</f>
        <v>1548.09</v>
      </c>
    </row>
    <row r="14" spans="1:13" s="6" customFormat="1" ht="12.75" x14ac:dyDescent="0.2">
      <c r="A14" s="25" t="s">
        <v>59</v>
      </c>
      <c r="B14" s="138" t="s">
        <v>450</v>
      </c>
      <c r="C14" s="215" t="s">
        <v>17</v>
      </c>
      <c r="D14" s="215" t="s">
        <v>18</v>
      </c>
      <c r="E14" s="215" t="s">
        <v>58</v>
      </c>
      <c r="F14" s="236">
        <f>'Прил.3(старое) ведомств.расходы'!K31</f>
        <v>902.89</v>
      </c>
      <c r="G14" s="236">
        <f>'Прил.3(старое) ведомств.расходы'!L31</f>
        <v>969.99</v>
      </c>
      <c r="H14" s="236">
        <f>'Прил.3(старое) ведомств.расходы'!M31</f>
        <v>1035.0899999999999</v>
      </c>
    </row>
    <row r="15" spans="1:13" s="6" customFormat="1" ht="24" x14ac:dyDescent="0.2">
      <c r="A15" s="125" t="s">
        <v>128</v>
      </c>
      <c r="B15" s="138" t="s">
        <v>450</v>
      </c>
      <c r="C15" s="215" t="s">
        <v>17</v>
      </c>
      <c r="D15" s="215" t="s">
        <v>18</v>
      </c>
      <c r="E15" s="215" t="s">
        <v>60</v>
      </c>
      <c r="F15" s="236">
        <f>'Прил.3(старое) ведомств.расходы'!K43</f>
        <v>288.37</v>
      </c>
      <c r="G15" s="236">
        <f>'Прил.3(старое) ведомств.расходы'!L43</f>
        <v>401</v>
      </c>
      <c r="H15" s="236">
        <f>'Прил.3(старое) ведомств.расходы'!M43</f>
        <v>511</v>
      </c>
    </row>
    <row r="16" spans="1:13" s="183" customFormat="1" ht="12.75" x14ac:dyDescent="0.2">
      <c r="A16" s="125" t="s">
        <v>384</v>
      </c>
      <c r="B16" s="138" t="s">
        <v>450</v>
      </c>
      <c r="C16" s="215" t="s">
        <v>17</v>
      </c>
      <c r="D16" s="215" t="s">
        <v>18</v>
      </c>
      <c r="E16" s="215" t="s">
        <v>385</v>
      </c>
      <c r="F16" s="236">
        <f>'Прил.3(старое) ведомств.расходы'!K67</f>
        <v>0</v>
      </c>
      <c r="G16" s="236">
        <f>'Прил.3(старое) ведомств.расходы'!L67</f>
        <v>0</v>
      </c>
      <c r="H16" s="236">
        <f>'Прил.3(старое) ведомств.расходы'!M67</f>
        <v>0</v>
      </c>
    </row>
    <row r="17" spans="1:8" s="6" customFormat="1" ht="12.75" x14ac:dyDescent="0.2">
      <c r="A17" s="126" t="s">
        <v>185</v>
      </c>
      <c r="B17" s="138" t="s">
        <v>450</v>
      </c>
      <c r="C17" s="215" t="s">
        <v>17</v>
      </c>
      <c r="D17" s="215" t="s">
        <v>18</v>
      </c>
      <c r="E17" s="215" t="s">
        <v>184</v>
      </c>
      <c r="F17" s="236">
        <f>'Прил.3(старое) ведомств.расходы'!K71</f>
        <v>2</v>
      </c>
      <c r="G17" s="236">
        <f>'Прил.3(старое) ведомств.расходы'!L71</f>
        <v>2</v>
      </c>
      <c r="H17" s="236">
        <f>'Прил.3(старое) ведомств.расходы'!M71</f>
        <v>2</v>
      </c>
    </row>
    <row r="18" spans="1:8" s="183" customFormat="1" ht="12.75" x14ac:dyDescent="0.2">
      <c r="A18" s="126" t="s">
        <v>185</v>
      </c>
      <c r="B18" s="138" t="s">
        <v>450</v>
      </c>
      <c r="C18" s="215" t="s">
        <v>17</v>
      </c>
      <c r="D18" s="215" t="s">
        <v>369</v>
      </c>
      <c r="E18" s="215" t="s">
        <v>184</v>
      </c>
      <c r="F18" s="236">
        <f>'Прил.3(старое) ведомств.расходы'!K137</f>
        <v>0</v>
      </c>
      <c r="G18" s="236">
        <f>'Прил.3(старое) ведомств.расходы'!L137</f>
        <v>0</v>
      </c>
      <c r="H18" s="236">
        <f>'Прил.3(старое) ведомств.расходы'!M137</f>
        <v>0</v>
      </c>
    </row>
    <row r="19" spans="1:8" s="6" customFormat="1" ht="12.75" x14ac:dyDescent="0.2">
      <c r="A19" s="165" t="s">
        <v>44</v>
      </c>
      <c r="B19" s="138" t="s">
        <v>451</v>
      </c>
      <c r="C19" s="215"/>
      <c r="D19" s="215"/>
      <c r="E19" s="215"/>
      <c r="F19" s="236">
        <f>F20</f>
        <v>1</v>
      </c>
      <c r="G19" s="236">
        <f>G20</f>
        <v>1</v>
      </c>
      <c r="H19" s="236">
        <f>H20</f>
        <v>1</v>
      </c>
    </row>
    <row r="20" spans="1:8" s="6" customFormat="1" ht="24" x14ac:dyDescent="0.2">
      <c r="A20" s="125" t="s">
        <v>128</v>
      </c>
      <c r="B20" s="138" t="s">
        <v>451</v>
      </c>
      <c r="C20" s="215" t="s">
        <v>17</v>
      </c>
      <c r="D20" s="215" t="s">
        <v>18</v>
      </c>
      <c r="E20" s="215" t="s">
        <v>60</v>
      </c>
      <c r="F20" s="236">
        <f>'Прил.3(старое) ведомств.расходы'!K80</f>
        <v>1</v>
      </c>
      <c r="G20" s="236">
        <f>'Прил.3(старое) ведомств.расходы'!L80</f>
        <v>1</v>
      </c>
      <c r="H20" s="236">
        <f>'Прил.3(старое) ведомств.расходы'!M80</f>
        <v>1</v>
      </c>
    </row>
    <row r="21" spans="1:8" s="6" customFormat="1" ht="12.75" x14ac:dyDescent="0.2">
      <c r="A21" s="127" t="s">
        <v>264</v>
      </c>
      <c r="B21" s="138" t="s">
        <v>452</v>
      </c>
      <c r="C21" s="215"/>
      <c r="D21" s="215"/>
      <c r="E21" s="215"/>
      <c r="F21" s="236">
        <f>F22</f>
        <v>0</v>
      </c>
      <c r="G21" s="236">
        <f>G22</f>
        <v>0</v>
      </c>
      <c r="H21" s="236">
        <f>H22</f>
        <v>0</v>
      </c>
    </row>
    <row r="22" spans="1:8" s="6" customFormat="1" ht="12.75" x14ac:dyDescent="0.2">
      <c r="A22" s="125" t="s">
        <v>185</v>
      </c>
      <c r="B22" s="138" t="s">
        <v>452</v>
      </c>
      <c r="C22" s="215" t="s">
        <v>17</v>
      </c>
      <c r="D22" s="215" t="s">
        <v>18</v>
      </c>
      <c r="E22" s="215" t="s">
        <v>184</v>
      </c>
      <c r="F22" s="236">
        <f>'Прил.3(старое) ведомств.расходы'!K85</f>
        <v>0</v>
      </c>
      <c r="G22" s="236">
        <f>'Прил.3(старое) ведомств.расходы'!L85</f>
        <v>0</v>
      </c>
      <c r="H22" s="236">
        <f>'Прил.3(старое) ведомств.расходы'!M85</f>
        <v>0</v>
      </c>
    </row>
    <row r="23" spans="1:8" s="6" customFormat="1" ht="39" customHeight="1" x14ac:dyDescent="0.2">
      <c r="A23" s="416" t="s">
        <v>425</v>
      </c>
      <c r="B23" s="413" t="s">
        <v>453</v>
      </c>
      <c r="C23" s="409"/>
      <c r="D23" s="409"/>
      <c r="E23" s="409"/>
      <c r="F23" s="410">
        <f>F24</f>
        <v>128.5</v>
      </c>
      <c r="G23" s="410">
        <f>G24</f>
        <v>134.5</v>
      </c>
      <c r="H23" s="410">
        <f>H24</f>
        <v>139.4</v>
      </c>
    </row>
    <row r="24" spans="1:8" s="6" customFormat="1" ht="24" x14ac:dyDescent="0.2">
      <c r="A24" s="127" t="s">
        <v>118</v>
      </c>
      <c r="B24" s="138" t="s">
        <v>454</v>
      </c>
      <c r="C24" s="215"/>
      <c r="D24" s="215"/>
      <c r="E24" s="215"/>
      <c r="F24" s="236">
        <f>SUM(F25:F26)</f>
        <v>128.5</v>
      </c>
      <c r="G24" s="236">
        <f>SUM(G25:G26)</f>
        <v>134.5</v>
      </c>
      <c r="H24" s="236">
        <f>SUM(H25:H26)</f>
        <v>139.4</v>
      </c>
    </row>
    <row r="25" spans="1:8" s="6" customFormat="1" ht="12.75" x14ac:dyDescent="0.2">
      <c r="A25" s="128" t="s">
        <v>59</v>
      </c>
      <c r="B25" s="138" t="s">
        <v>454</v>
      </c>
      <c r="C25" s="215" t="s">
        <v>20</v>
      </c>
      <c r="D25" s="215" t="s">
        <v>22</v>
      </c>
      <c r="E25" s="215" t="s">
        <v>58</v>
      </c>
      <c r="F25" s="236">
        <f>'Прил.3(старое) ведомств.расходы'!K147</f>
        <v>127.5</v>
      </c>
      <c r="G25" s="236">
        <f>'Прил.3(старое) ведомств.расходы'!L147</f>
        <v>132.5</v>
      </c>
      <c r="H25" s="236">
        <f>'Прил.3(старое) ведомств.расходы'!M147</f>
        <v>136.4</v>
      </c>
    </row>
    <row r="26" spans="1:8" s="6" customFormat="1" ht="24" x14ac:dyDescent="0.2">
      <c r="A26" s="125" t="s">
        <v>128</v>
      </c>
      <c r="B26" s="138" t="s">
        <v>454</v>
      </c>
      <c r="C26" s="215" t="s">
        <v>20</v>
      </c>
      <c r="D26" s="215" t="s">
        <v>22</v>
      </c>
      <c r="E26" s="215" t="s">
        <v>60</v>
      </c>
      <c r="F26" s="236">
        <f>'Прил.3(старое) ведомств.расходы'!K154</f>
        <v>1</v>
      </c>
      <c r="G26" s="236">
        <f>'Прил.3(старое) ведомств.расходы'!L154</f>
        <v>2</v>
      </c>
      <c r="H26" s="236">
        <f>'Прил.3(старое) ведомств.расходы'!M154</f>
        <v>3</v>
      </c>
    </row>
    <row r="27" spans="1:8" s="6" customFormat="1" ht="69.75" customHeight="1" x14ac:dyDescent="0.2">
      <c r="A27" s="417" t="s">
        <v>426</v>
      </c>
      <c r="B27" s="413" t="s">
        <v>455</v>
      </c>
      <c r="C27" s="409"/>
      <c r="D27" s="409"/>
      <c r="E27" s="409"/>
      <c r="F27" s="410">
        <f>F28+F30+F32+F34+F36</f>
        <v>1</v>
      </c>
      <c r="G27" s="410">
        <f>G28+G30+G32+G34+G36</f>
        <v>1</v>
      </c>
      <c r="H27" s="410">
        <f>H28+H30+H32+H34+H36</f>
        <v>1</v>
      </c>
    </row>
    <row r="28" spans="1:8" s="6" customFormat="1" ht="24" x14ac:dyDescent="0.2">
      <c r="A28" s="123" t="s">
        <v>50</v>
      </c>
      <c r="B28" s="138" t="s">
        <v>456</v>
      </c>
      <c r="C28" s="215"/>
      <c r="D28" s="215"/>
      <c r="E28" s="215"/>
      <c r="F28" s="236">
        <f>F29</f>
        <v>0</v>
      </c>
      <c r="G28" s="236">
        <f>G29</f>
        <v>0</v>
      </c>
      <c r="H28" s="236">
        <f>H29</f>
        <v>0</v>
      </c>
    </row>
    <row r="29" spans="1:8" s="6" customFormat="1" ht="12.75" x14ac:dyDescent="0.2">
      <c r="A29" s="130" t="s">
        <v>66</v>
      </c>
      <c r="B29" s="138" t="s">
        <v>456</v>
      </c>
      <c r="C29" s="215" t="s">
        <v>22</v>
      </c>
      <c r="D29" s="215" t="s">
        <v>37</v>
      </c>
      <c r="E29" s="215" t="s">
        <v>65</v>
      </c>
      <c r="F29" s="236">
        <f>'Прил.3(старое) ведомств.расходы'!K164</f>
        <v>0</v>
      </c>
      <c r="G29" s="236">
        <f>'Прил.3(старое) ведомств.расходы'!L164</f>
        <v>0</v>
      </c>
      <c r="H29" s="236">
        <f>'Прил.3(старое) ведомств.расходы'!M164</f>
        <v>0</v>
      </c>
    </row>
    <row r="30" spans="1:8" s="6" customFormat="1" ht="19.5" customHeight="1" x14ac:dyDescent="0.2">
      <c r="A30" s="164" t="s">
        <v>132</v>
      </c>
      <c r="B30" s="138" t="s">
        <v>457</v>
      </c>
      <c r="C30" s="215"/>
      <c r="D30" s="215"/>
      <c r="E30" s="215"/>
      <c r="F30" s="236">
        <f>F31</f>
        <v>0.5</v>
      </c>
      <c r="G30" s="236">
        <f>G31</f>
        <v>0.5</v>
      </c>
      <c r="H30" s="236">
        <f>H31</f>
        <v>0.5</v>
      </c>
    </row>
    <row r="31" spans="1:8" s="6" customFormat="1" ht="24" x14ac:dyDescent="0.2">
      <c r="A31" s="125" t="s">
        <v>128</v>
      </c>
      <c r="B31" s="138" t="s">
        <v>457</v>
      </c>
      <c r="C31" s="215" t="s">
        <v>22</v>
      </c>
      <c r="D31" s="215" t="s">
        <v>131</v>
      </c>
      <c r="E31" s="215" t="s">
        <v>60</v>
      </c>
      <c r="F31" s="236">
        <f>'Прил.3(старое) ведомств.расходы'!K183</f>
        <v>0.5</v>
      </c>
      <c r="G31" s="236">
        <f>'Прил.3(старое) ведомств.расходы'!L183</f>
        <v>0.5</v>
      </c>
      <c r="H31" s="236">
        <f>'Прил.3(старое) ведомств.расходы'!M183</f>
        <v>0.5</v>
      </c>
    </row>
    <row r="32" spans="1:8" s="6" customFormat="1" ht="12.75" x14ac:dyDescent="0.2">
      <c r="A32" s="166" t="s">
        <v>134</v>
      </c>
      <c r="B32" s="229" t="s">
        <v>458</v>
      </c>
      <c r="C32" s="215"/>
      <c r="D32" s="215"/>
      <c r="E32" s="214"/>
      <c r="F32" s="236">
        <f>F33</f>
        <v>0.5</v>
      </c>
      <c r="G32" s="236">
        <f>G33</f>
        <v>0.5</v>
      </c>
      <c r="H32" s="236">
        <f>H33</f>
        <v>0.5</v>
      </c>
    </row>
    <row r="33" spans="1:8" s="6" customFormat="1" ht="24" x14ac:dyDescent="0.2">
      <c r="A33" s="125" t="s">
        <v>128</v>
      </c>
      <c r="B33" s="229" t="s">
        <v>458</v>
      </c>
      <c r="C33" s="215" t="s">
        <v>22</v>
      </c>
      <c r="D33" s="215" t="s">
        <v>131</v>
      </c>
      <c r="E33" s="215" t="s">
        <v>60</v>
      </c>
      <c r="F33" s="236">
        <f>'Прил.3(старое) ведомств.расходы'!K188</f>
        <v>0.5</v>
      </c>
      <c r="G33" s="236">
        <f>'Прил.3(старое) ведомств.расходы'!L188</f>
        <v>0.5</v>
      </c>
      <c r="H33" s="236">
        <f>'Прил.3(старое) ведомств.расходы'!M188</f>
        <v>0.5</v>
      </c>
    </row>
    <row r="34" spans="1:8" s="6" customFormat="1" ht="12.75" x14ac:dyDescent="0.2">
      <c r="A34" s="166" t="s">
        <v>192</v>
      </c>
      <c r="B34" s="138" t="s">
        <v>459</v>
      </c>
      <c r="C34" s="215"/>
      <c r="D34" s="215"/>
      <c r="E34" s="215"/>
      <c r="F34" s="236">
        <f>F35</f>
        <v>0</v>
      </c>
      <c r="G34" s="236">
        <f>G35</f>
        <v>0</v>
      </c>
      <c r="H34" s="236">
        <f>H35</f>
        <v>0</v>
      </c>
    </row>
    <row r="35" spans="1:8" s="6" customFormat="1" ht="24" x14ac:dyDescent="0.2">
      <c r="A35" s="125" t="s">
        <v>128</v>
      </c>
      <c r="B35" s="138" t="s">
        <v>459</v>
      </c>
      <c r="C35" s="215" t="s">
        <v>22</v>
      </c>
      <c r="D35" s="215" t="s">
        <v>37</v>
      </c>
      <c r="E35" s="215" t="s">
        <v>60</v>
      </c>
      <c r="F35" s="236">
        <f>'Прил.3(старое) ведомств.расходы'!K172</f>
        <v>0</v>
      </c>
      <c r="G35" s="236">
        <f>'Прил.3(старое) ведомств.расходы'!L172</f>
        <v>0</v>
      </c>
      <c r="H35" s="236">
        <f>'Прил.3(старое) ведомств.расходы'!M172</f>
        <v>0</v>
      </c>
    </row>
    <row r="36" spans="1:8" s="6" customFormat="1" ht="12.75" x14ac:dyDescent="0.2">
      <c r="A36" s="127" t="s">
        <v>267</v>
      </c>
      <c r="B36" s="138" t="s">
        <v>460</v>
      </c>
      <c r="C36" s="215"/>
      <c r="D36" s="215"/>
      <c r="E36" s="215"/>
      <c r="F36" s="236">
        <f>F37</f>
        <v>0</v>
      </c>
      <c r="G36" s="236">
        <f>G37</f>
        <v>0</v>
      </c>
      <c r="H36" s="236">
        <f>H37</f>
        <v>0</v>
      </c>
    </row>
    <row r="37" spans="1:8" s="6" customFormat="1" ht="24" x14ac:dyDescent="0.2">
      <c r="A37" s="125" t="s">
        <v>128</v>
      </c>
      <c r="B37" s="138" t="s">
        <v>460</v>
      </c>
      <c r="C37" s="215" t="s">
        <v>22</v>
      </c>
      <c r="D37" s="215" t="s">
        <v>131</v>
      </c>
      <c r="E37" s="215" t="s">
        <v>60</v>
      </c>
      <c r="F37" s="236">
        <f>'Прил.3(старое) ведомств.расходы'!K193</f>
        <v>0</v>
      </c>
      <c r="G37" s="236">
        <f>'Прил.3(старое) ведомств.расходы'!L193</f>
        <v>0</v>
      </c>
      <c r="H37" s="236">
        <f>'Прил.3(старое) ведомств.расходы'!M193</f>
        <v>0</v>
      </c>
    </row>
    <row r="38" spans="1:8" s="6" customFormat="1" ht="26.25" customHeight="1" x14ac:dyDescent="0.2">
      <c r="A38" s="416" t="s">
        <v>427</v>
      </c>
      <c r="B38" s="413" t="s">
        <v>461</v>
      </c>
      <c r="C38" s="409"/>
      <c r="D38" s="409"/>
      <c r="E38" s="409"/>
      <c r="F38" s="410">
        <f>F39+F41+F43+F47+F45</f>
        <v>1360.69064</v>
      </c>
      <c r="G38" s="410">
        <f>G39+G41+G43+G47+G45</f>
        <v>698.41200000000003</v>
      </c>
      <c r="H38" s="410">
        <f>H39+H41+H43+H47+H45</f>
        <v>731.03899999999999</v>
      </c>
    </row>
    <row r="39" spans="1:8" s="6" customFormat="1" ht="12.75" x14ac:dyDescent="0.2">
      <c r="A39" s="166" t="s">
        <v>138</v>
      </c>
      <c r="B39" s="138" t="s">
        <v>462</v>
      </c>
      <c r="C39" s="215"/>
      <c r="D39" s="215"/>
      <c r="E39" s="215"/>
      <c r="F39" s="236">
        <f>F40</f>
        <v>802.47032000000002</v>
      </c>
      <c r="G39" s="236">
        <f>G40</f>
        <v>463.41199999999998</v>
      </c>
      <c r="H39" s="236">
        <f>H40</f>
        <v>481.03899999999999</v>
      </c>
    </row>
    <row r="40" spans="1:8" s="6" customFormat="1" ht="24" x14ac:dyDescent="0.2">
      <c r="A40" s="125" t="s">
        <v>128</v>
      </c>
      <c r="B40" s="138" t="s">
        <v>462</v>
      </c>
      <c r="C40" s="215" t="s">
        <v>18</v>
      </c>
      <c r="D40" s="215" t="s">
        <v>23</v>
      </c>
      <c r="E40" s="215" t="s">
        <v>60</v>
      </c>
      <c r="F40" s="236">
        <f>'Прил.3(старое) ведомств.расходы'!K202</f>
        <v>802.47032000000002</v>
      </c>
      <c r="G40" s="236">
        <f>'Прил.3(старое) ведомств.расходы'!L202</f>
        <v>463.41199999999998</v>
      </c>
      <c r="H40" s="236">
        <f>'Прил.3(старое) ведомств.расходы'!M202</f>
        <v>481.03899999999999</v>
      </c>
    </row>
    <row r="41" spans="1:8" s="6" customFormat="1" ht="12.75" x14ac:dyDescent="0.2">
      <c r="A41" s="141" t="s">
        <v>15</v>
      </c>
      <c r="B41" s="138" t="s">
        <v>463</v>
      </c>
      <c r="C41" s="215"/>
      <c r="D41" s="215"/>
      <c r="E41" s="215"/>
      <c r="F41" s="236">
        <f>SUM(F42:F42)</f>
        <v>558.22032000000002</v>
      </c>
      <c r="G41" s="236">
        <f>SUM(G42:G42)</f>
        <v>235</v>
      </c>
      <c r="H41" s="236">
        <f>SUM(H42:H42)</f>
        <v>250</v>
      </c>
    </row>
    <row r="42" spans="1:8" s="6" customFormat="1" ht="24" x14ac:dyDescent="0.2">
      <c r="A42" s="125" t="s">
        <v>128</v>
      </c>
      <c r="B42" s="138" t="s">
        <v>463</v>
      </c>
      <c r="C42" s="215" t="s">
        <v>18</v>
      </c>
      <c r="D42" s="215" t="s">
        <v>23</v>
      </c>
      <c r="E42" s="215" t="s">
        <v>60</v>
      </c>
      <c r="F42" s="236">
        <f>'Прил.3(старое) ведомств.расходы'!K210</f>
        <v>558.22032000000002</v>
      </c>
      <c r="G42" s="236">
        <f>'Прил.3(старое) ведомств.расходы'!L210</f>
        <v>235</v>
      </c>
      <c r="H42" s="236">
        <f>'Прил.3(старое) ведомств.расходы'!M210</f>
        <v>250</v>
      </c>
    </row>
    <row r="43" spans="1:8" s="6" customFormat="1" ht="24" x14ac:dyDescent="0.2">
      <c r="A43" s="141" t="s">
        <v>374</v>
      </c>
      <c r="B43" s="138" t="s">
        <v>464</v>
      </c>
      <c r="C43" s="215"/>
      <c r="D43" s="215"/>
      <c r="E43" s="215"/>
      <c r="F43" s="236">
        <f>F44</f>
        <v>0</v>
      </c>
      <c r="G43" s="236">
        <f>G44</f>
        <v>0</v>
      </c>
      <c r="H43" s="236">
        <f>H44</f>
        <v>0</v>
      </c>
    </row>
    <row r="44" spans="1:8" s="6" customFormat="1" ht="24" x14ac:dyDescent="0.2">
      <c r="A44" s="125" t="s">
        <v>128</v>
      </c>
      <c r="B44" s="138" t="s">
        <v>464</v>
      </c>
      <c r="C44" s="215" t="s">
        <v>18</v>
      </c>
      <c r="D44" s="215" t="s">
        <v>23</v>
      </c>
      <c r="E44" s="215" t="s">
        <v>60</v>
      </c>
      <c r="F44" s="236">
        <f>'Прил.3(старое) ведомств.расходы'!K216</f>
        <v>0</v>
      </c>
      <c r="G44" s="236">
        <f>'Прил.3(старое) ведомств.расходы'!L216</f>
        <v>0</v>
      </c>
      <c r="H44" s="236">
        <f>'Прил.3(старое) ведомств.расходы'!M216</f>
        <v>0</v>
      </c>
    </row>
    <row r="45" spans="1:8" s="183" customFormat="1" ht="24" x14ac:dyDescent="0.2">
      <c r="A45" s="95" t="s">
        <v>178</v>
      </c>
      <c r="B45" s="138" t="s">
        <v>465</v>
      </c>
      <c r="C45" s="215"/>
      <c r="D45" s="215"/>
      <c r="E45" s="215"/>
      <c r="F45" s="236">
        <f>F46</f>
        <v>0</v>
      </c>
      <c r="G45" s="236"/>
      <c r="H45" s="236"/>
    </row>
    <row r="46" spans="1:8" s="183" customFormat="1" ht="24" x14ac:dyDescent="0.2">
      <c r="A46" s="18" t="s">
        <v>127</v>
      </c>
      <c r="B46" s="138" t="s">
        <v>465</v>
      </c>
      <c r="C46" s="215" t="s">
        <v>18</v>
      </c>
      <c r="D46" s="215" t="s">
        <v>23</v>
      </c>
      <c r="E46" s="215" t="s">
        <v>60</v>
      </c>
      <c r="F46" s="236">
        <f>'Прил.3(старое) ведомств.расходы'!K221</f>
        <v>0</v>
      </c>
      <c r="G46" s="236">
        <f>'Прил.3(старое) ведомств.расходы'!L221</f>
        <v>0</v>
      </c>
      <c r="H46" s="236">
        <f>'Прил.3(старое) ведомств.расходы'!M221</f>
        <v>0</v>
      </c>
    </row>
    <row r="47" spans="1:8" s="6" customFormat="1" ht="24" x14ac:dyDescent="0.2">
      <c r="A47" s="95" t="s">
        <v>348</v>
      </c>
      <c r="B47" s="138" t="s">
        <v>466</v>
      </c>
      <c r="C47" s="215"/>
      <c r="D47" s="215"/>
      <c r="E47" s="215"/>
      <c r="F47" s="236">
        <f>F48</f>
        <v>0</v>
      </c>
      <c r="G47" s="236">
        <f t="shared" ref="G47:H47" si="0">G48</f>
        <v>0</v>
      </c>
      <c r="H47" s="236">
        <f t="shared" si="0"/>
        <v>0</v>
      </c>
    </row>
    <row r="48" spans="1:8" s="6" customFormat="1" ht="24" x14ac:dyDescent="0.2">
      <c r="A48" s="18" t="s">
        <v>128</v>
      </c>
      <c r="B48" s="138" t="s">
        <v>466</v>
      </c>
      <c r="C48" s="215" t="s">
        <v>18</v>
      </c>
      <c r="D48" s="215" t="s">
        <v>23</v>
      </c>
      <c r="E48" s="215" t="s">
        <v>60</v>
      </c>
      <c r="F48" s="236">
        <f>'Прил.3(старое) ведомств.расходы'!K225</f>
        <v>0</v>
      </c>
      <c r="G48" s="236">
        <f>'Прил.3(старое) ведомств.расходы'!L225</f>
        <v>0</v>
      </c>
      <c r="H48" s="236">
        <f>'Прил.3(старое) ведомств.расходы'!M225</f>
        <v>0</v>
      </c>
    </row>
    <row r="49" spans="1:8" s="6" customFormat="1" ht="27" customHeight="1" x14ac:dyDescent="0.2">
      <c r="A49" s="415" t="s">
        <v>428</v>
      </c>
      <c r="B49" s="413" t="s">
        <v>467</v>
      </c>
      <c r="C49" s="409"/>
      <c r="D49" s="409"/>
      <c r="E49" s="409"/>
      <c r="F49" s="410">
        <f>F50+F52+F54+F56</f>
        <v>30.9</v>
      </c>
      <c r="G49" s="410">
        <f t="shared" ref="G49:H49" si="1">G50+G52+G54+G56</f>
        <v>20</v>
      </c>
      <c r="H49" s="410">
        <f t="shared" si="1"/>
        <v>20</v>
      </c>
    </row>
    <row r="50" spans="1:8" s="6" customFormat="1" ht="36" x14ac:dyDescent="0.2">
      <c r="A50" s="709" t="s">
        <v>596</v>
      </c>
      <c r="B50" s="138" t="s">
        <v>602</v>
      </c>
      <c r="C50" s="215"/>
      <c r="D50" s="215"/>
      <c r="E50" s="215"/>
      <c r="F50" s="236">
        <f>F51</f>
        <v>10.9</v>
      </c>
      <c r="G50" s="236">
        <f t="shared" ref="G50:H50" si="2">G51</f>
        <v>0</v>
      </c>
      <c r="H50" s="236">
        <f t="shared" si="2"/>
        <v>0</v>
      </c>
    </row>
    <row r="51" spans="1:8" s="183" customFormat="1" ht="24" x14ac:dyDescent="0.2">
      <c r="A51" s="125" t="s">
        <v>128</v>
      </c>
      <c r="B51" s="138" t="s">
        <v>602</v>
      </c>
      <c r="C51" s="215" t="s">
        <v>18</v>
      </c>
      <c r="D51" s="215" t="s">
        <v>40</v>
      </c>
      <c r="E51" s="215" t="s">
        <v>60</v>
      </c>
      <c r="F51" s="236">
        <v>10.9</v>
      </c>
      <c r="G51" s="236"/>
      <c r="H51" s="236"/>
    </row>
    <row r="52" spans="1:8" s="6" customFormat="1" ht="12.75" x14ac:dyDescent="0.2">
      <c r="A52" s="10" t="s">
        <v>143</v>
      </c>
      <c r="B52" s="138" t="s">
        <v>468</v>
      </c>
      <c r="C52" s="215"/>
      <c r="D52" s="215"/>
      <c r="E52" s="215"/>
      <c r="F52" s="236">
        <f>F53</f>
        <v>20</v>
      </c>
      <c r="G52" s="236">
        <f>G53</f>
        <v>20</v>
      </c>
      <c r="H52" s="236">
        <f>H53</f>
        <v>20</v>
      </c>
    </row>
    <row r="53" spans="1:8" s="6" customFormat="1" ht="24" x14ac:dyDescent="0.2">
      <c r="A53" s="125" t="s">
        <v>128</v>
      </c>
      <c r="B53" s="138" t="s">
        <v>468</v>
      </c>
      <c r="C53" s="215" t="s">
        <v>18</v>
      </c>
      <c r="D53" s="215" t="s">
        <v>40</v>
      </c>
      <c r="E53" s="215" t="s">
        <v>60</v>
      </c>
      <c r="F53" s="236">
        <f>'Прил.3(старое) ведомств.расходы'!K246</f>
        <v>20</v>
      </c>
      <c r="G53" s="236">
        <f>'Прил.3(старое) ведомств.расходы'!L246</f>
        <v>20</v>
      </c>
      <c r="H53" s="236">
        <f>'Прил.3(старое) ведомств.расходы'!M246</f>
        <v>20</v>
      </c>
    </row>
    <row r="54" spans="1:8" s="6" customFormat="1" ht="14.25" customHeight="1" x14ac:dyDescent="0.2">
      <c r="A54" s="127" t="s">
        <v>404</v>
      </c>
      <c r="B54" s="138" t="s">
        <v>469</v>
      </c>
      <c r="C54" s="215"/>
      <c r="D54" s="215"/>
      <c r="E54" s="215"/>
      <c r="F54" s="236">
        <f>F55</f>
        <v>0</v>
      </c>
      <c r="G54" s="236">
        <f>G55</f>
        <v>0</v>
      </c>
      <c r="H54" s="236">
        <f>H55</f>
        <v>0</v>
      </c>
    </row>
    <row r="55" spans="1:8" s="6" customFormat="1" ht="24" x14ac:dyDescent="0.2">
      <c r="A55" s="125" t="s">
        <v>128</v>
      </c>
      <c r="B55" s="138" t="s">
        <v>469</v>
      </c>
      <c r="C55" s="215" t="s">
        <v>18</v>
      </c>
      <c r="D55" s="215" t="s">
        <v>40</v>
      </c>
      <c r="E55" s="215" t="s">
        <v>60</v>
      </c>
      <c r="F55" s="236">
        <f>'Прил.3(старое) ведомств.расходы'!K252</f>
        <v>0</v>
      </c>
      <c r="G55" s="236">
        <f>'Прил.3(старое) ведомств.расходы'!L252</f>
        <v>0</v>
      </c>
      <c r="H55" s="236">
        <f>'Прил.3(старое) ведомств.расходы'!M252</f>
        <v>0</v>
      </c>
    </row>
    <row r="56" spans="1:8" s="183" customFormat="1" ht="60" x14ac:dyDescent="0.2">
      <c r="A56" s="127" t="s">
        <v>410</v>
      </c>
      <c r="B56" s="138" t="s">
        <v>470</v>
      </c>
      <c r="C56" s="215"/>
      <c r="D56" s="215"/>
      <c r="E56" s="215"/>
      <c r="F56" s="236">
        <f>F57</f>
        <v>0</v>
      </c>
      <c r="G56" s="236">
        <f t="shared" ref="G56:H56" si="3">G57</f>
        <v>0</v>
      </c>
      <c r="H56" s="236">
        <f t="shared" si="3"/>
        <v>0</v>
      </c>
    </row>
    <row r="57" spans="1:8" s="183" customFormat="1" ht="24" x14ac:dyDescent="0.2">
      <c r="A57" s="125" t="s">
        <v>128</v>
      </c>
      <c r="B57" s="138" t="s">
        <v>470</v>
      </c>
      <c r="C57" s="215" t="s">
        <v>18</v>
      </c>
      <c r="D57" s="215" t="s">
        <v>40</v>
      </c>
      <c r="E57" s="215" t="s">
        <v>60</v>
      </c>
      <c r="F57" s="236">
        <v>0</v>
      </c>
      <c r="G57" s="236">
        <f>'Прил.3(старое) ведомств.расходы'!L244</f>
        <v>0</v>
      </c>
      <c r="H57" s="236">
        <f>'Прил.3(старое) ведомств.расходы'!M244</f>
        <v>0</v>
      </c>
    </row>
    <row r="58" spans="1:8" s="6" customFormat="1" ht="28.5" customHeight="1" x14ac:dyDescent="0.2">
      <c r="A58" s="415" t="s">
        <v>429</v>
      </c>
      <c r="B58" s="413" t="s">
        <v>471</v>
      </c>
      <c r="C58" s="409"/>
      <c r="D58" s="409"/>
      <c r="E58" s="409"/>
      <c r="F58" s="410">
        <f>F59+F62</f>
        <v>0</v>
      </c>
      <c r="G58" s="410">
        <f t="shared" ref="G58:H58" si="4">G59+G62</f>
        <v>0</v>
      </c>
      <c r="H58" s="410">
        <f t="shared" si="4"/>
        <v>0</v>
      </c>
    </row>
    <row r="59" spans="1:8" s="6" customFormat="1" ht="12.75" x14ac:dyDescent="0.2">
      <c r="A59" s="141" t="s">
        <v>14</v>
      </c>
      <c r="B59" s="138" t="s">
        <v>472</v>
      </c>
      <c r="C59" s="215"/>
      <c r="D59" s="215"/>
      <c r="E59" s="215"/>
      <c r="F59" s="236">
        <f>F60+F61</f>
        <v>0</v>
      </c>
      <c r="G59" s="236">
        <f>G60+G61</f>
        <v>0</v>
      </c>
      <c r="H59" s="236">
        <f>H60+H61</f>
        <v>0</v>
      </c>
    </row>
    <row r="60" spans="1:8" s="6" customFormat="1" ht="24" x14ac:dyDescent="0.2">
      <c r="A60" s="125" t="s">
        <v>128</v>
      </c>
      <c r="B60" s="138" t="s">
        <v>472</v>
      </c>
      <c r="C60" s="215" t="s">
        <v>26</v>
      </c>
      <c r="D60" s="215" t="s">
        <v>20</v>
      </c>
      <c r="E60" s="215" t="s">
        <v>60</v>
      </c>
      <c r="F60" s="236">
        <f>'Прил.3(старое) ведомств.расходы'!K266</f>
        <v>0</v>
      </c>
      <c r="G60" s="236">
        <f>'Прил.3(старое) ведомств.расходы'!L266</f>
        <v>0</v>
      </c>
      <c r="H60" s="236">
        <f>'Прил.3(старое) ведомств.расходы'!M266</f>
        <v>0</v>
      </c>
    </row>
    <row r="61" spans="1:8" s="183" customFormat="1" ht="20.25" customHeight="1" x14ac:dyDescent="0.2">
      <c r="A61" s="160" t="s">
        <v>346</v>
      </c>
      <c r="B61" s="138" t="s">
        <v>472</v>
      </c>
      <c r="C61" s="215" t="s">
        <v>26</v>
      </c>
      <c r="D61" s="215" t="s">
        <v>20</v>
      </c>
      <c r="E61" s="215" t="s">
        <v>357</v>
      </c>
      <c r="F61" s="236">
        <f>'Прил.3(старое) ведомств.расходы'!K276</f>
        <v>0</v>
      </c>
      <c r="G61" s="236">
        <f>'Прил.3(старое) ведомств.расходы'!L276</f>
        <v>0</v>
      </c>
      <c r="H61" s="236">
        <f>'Прил.3(старое) ведомств.расходы'!M276</f>
        <v>0</v>
      </c>
    </row>
    <row r="62" spans="1:8" s="6" customFormat="1" ht="24" x14ac:dyDescent="0.2">
      <c r="A62" s="141" t="s">
        <v>150</v>
      </c>
      <c r="B62" s="138" t="s">
        <v>473</v>
      </c>
      <c r="C62" s="215"/>
      <c r="D62" s="215"/>
      <c r="E62" s="215"/>
      <c r="F62" s="236">
        <f>F63</f>
        <v>0</v>
      </c>
      <c r="G62" s="236">
        <f>G63</f>
        <v>0</v>
      </c>
      <c r="H62" s="236">
        <f>H63</f>
        <v>0</v>
      </c>
    </row>
    <row r="63" spans="1:8" s="6" customFormat="1" ht="24" x14ac:dyDescent="0.2">
      <c r="A63" s="125" t="s">
        <v>128</v>
      </c>
      <c r="B63" s="138" t="s">
        <v>473</v>
      </c>
      <c r="C63" s="215" t="s">
        <v>26</v>
      </c>
      <c r="D63" s="215" t="s">
        <v>20</v>
      </c>
      <c r="E63" s="215" t="s">
        <v>60</v>
      </c>
      <c r="F63" s="236">
        <f>'Прил.3(старое) ведомств.расходы'!K281</f>
        <v>0</v>
      </c>
      <c r="G63" s="236">
        <f>'Прил.3(старое) ведомств.расходы'!L281</f>
        <v>0</v>
      </c>
      <c r="H63" s="236">
        <f>'Прил.3(старое) ведомств.расходы'!M281</f>
        <v>0</v>
      </c>
    </row>
    <row r="64" spans="1:8" s="6" customFormat="1" ht="25.5" x14ac:dyDescent="0.2">
      <c r="A64" s="415" t="s">
        <v>430</v>
      </c>
      <c r="B64" s="413" t="s">
        <v>474</v>
      </c>
      <c r="C64" s="409"/>
      <c r="D64" s="409"/>
      <c r="E64" s="409"/>
      <c r="F64" s="410">
        <f>F65+F67+F71+F73+F69</f>
        <v>1422.5841700000001</v>
      </c>
      <c r="G64" s="410">
        <f t="shared" ref="G64:H64" si="5">G65+G67+G71+G73+G69</f>
        <v>536.33799999999997</v>
      </c>
      <c r="H64" s="410">
        <f t="shared" si="5"/>
        <v>512.15472</v>
      </c>
    </row>
    <row r="65" spans="1:8" s="6" customFormat="1" ht="12.75" x14ac:dyDescent="0.2">
      <c r="A65" s="141" t="s">
        <v>153</v>
      </c>
      <c r="B65" s="138" t="s">
        <v>475</v>
      </c>
      <c r="C65" s="215"/>
      <c r="D65" s="215"/>
      <c r="E65" s="215"/>
      <c r="F65" s="236">
        <f>F66</f>
        <v>1412.5841700000001</v>
      </c>
      <c r="G65" s="236">
        <f>G66</f>
        <v>526.33799999999997</v>
      </c>
      <c r="H65" s="236">
        <f>H66</f>
        <v>502.15472</v>
      </c>
    </row>
    <row r="66" spans="1:8" s="6" customFormat="1" ht="24" x14ac:dyDescent="0.2">
      <c r="A66" s="125" t="s">
        <v>128</v>
      </c>
      <c r="B66" s="138" t="s">
        <v>475</v>
      </c>
      <c r="C66" s="215" t="s">
        <v>26</v>
      </c>
      <c r="D66" s="215" t="s">
        <v>22</v>
      </c>
      <c r="E66" s="215" t="s">
        <v>60</v>
      </c>
      <c r="F66" s="236">
        <f>'Прил.3(старое) ведомств.расходы'!K290</f>
        <v>1412.5841700000001</v>
      </c>
      <c r="G66" s="236">
        <f>'Прил.3(старое) ведомств.расходы'!L290</f>
        <v>526.33799999999997</v>
      </c>
      <c r="H66" s="236">
        <f>'Прил.3(старое) ведомств.расходы'!M290</f>
        <v>502.15472</v>
      </c>
    </row>
    <row r="67" spans="1:8" s="6" customFormat="1" ht="12.75" x14ac:dyDescent="0.2">
      <c r="A67" s="141" t="s">
        <v>155</v>
      </c>
      <c r="B67" s="138" t="s">
        <v>476</v>
      </c>
      <c r="C67" s="215"/>
      <c r="D67" s="215"/>
      <c r="E67" s="214"/>
      <c r="F67" s="236">
        <f>F68</f>
        <v>10</v>
      </c>
      <c r="G67" s="236">
        <f>G68</f>
        <v>10</v>
      </c>
      <c r="H67" s="236">
        <f>H68</f>
        <v>10</v>
      </c>
    </row>
    <row r="68" spans="1:8" s="6" customFormat="1" ht="24" x14ac:dyDescent="0.2">
      <c r="A68" s="125" t="s">
        <v>128</v>
      </c>
      <c r="B68" s="138" t="s">
        <v>476</v>
      </c>
      <c r="C68" s="215" t="s">
        <v>26</v>
      </c>
      <c r="D68" s="215" t="s">
        <v>22</v>
      </c>
      <c r="E68" s="215" t="s">
        <v>60</v>
      </c>
      <c r="F68" s="236">
        <f>'Прил.3(старое) ведомств.расходы'!K303</f>
        <v>10</v>
      </c>
      <c r="G68" s="236">
        <f>'Прил.3(старое) ведомств.расходы'!L303</f>
        <v>10</v>
      </c>
      <c r="H68" s="236">
        <f>'Прил.3(старое) ведомств.расходы'!M303</f>
        <v>10</v>
      </c>
    </row>
    <row r="69" spans="1:8" s="183" customFormat="1" ht="12.75" x14ac:dyDescent="0.2">
      <c r="A69" s="380" t="s">
        <v>43</v>
      </c>
      <c r="B69" s="138" t="s">
        <v>477</v>
      </c>
      <c r="C69" s="215"/>
      <c r="D69" s="215"/>
      <c r="E69" s="215"/>
      <c r="F69" s="224">
        <f>F70</f>
        <v>0</v>
      </c>
      <c r="G69" s="224">
        <f t="shared" ref="G69:H69" si="6">G70</f>
        <v>0</v>
      </c>
      <c r="H69" s="224">
        <f t="shared" si="6"/>
        <v>0</v>
      </c>
    </row>
    <row r="70" spans="1:8" s="183" customFormat="1" ht="24" x14ac:dyDescent="0.2">
      <c r="A70" s="18" t="s">
        <v>128</v>
      </c>
      <c r="B70" s="138" t="s">
        <v>477</v>
      </c>
      <c r="C70" s="215" t="s">
        <v>26</v>
      </c>
      <c r="D70" s="215" t="s">
        <v>22</v>
      </c>
      <c r="E70" s="215" t="s">
        <v>60</v>
      </c>
      <c r="F70" s="236">
        <f>'Прил.3(старое) ведомств.расходы'!K314</f>
        <v>0</v>
      </c>
      <c r="G70" s="236">
        <f>'Прил.3(старое) ведомств.расходы'!L314</f>
        <v>0</v>
      </c>
      <c r="H70" s="236">
        <f>'Прил.3(старое) ведомств.расходы'!M314</f>
        <v>0</v>
      </c>
    </row>
    <row r="71" spans="1:8" s="6" customFormat="1" ht="16.5" customHeight="1" x14ac:dyDescent="0.2">
      <c r="A71" s="167" t="s">
        <v>180</v>
      </c>
      <c r="B71" s="138" t="s">
        <v>478</v>
      </c>
      <c r="C71" s="215"/>
      <c r="D71" s="215"/>
      <c r="E71" s="215"/>
      <c r="F71" s="236">
        <f>F72</f>
        <v>0</v>
      </c>
      <c r="G71" s="236">
        <f>G72</f>
        <v>0</v>
      </c>
      <c r="H71" s="236">
        <f>H72</f>
        <v>0</v>
      </c>
    </row>
    <row r="72" spans="1:8" s="6" customFormat="1" ht="24" x14ac:dyDescent="0.2">
      <c r="A72" s="125" t="s">
        <v>128</v>
      </c>
      <c r="B72" s="138" t="s">
        <v>478</v>
      </c>
      <c r="C72" s="215" t="s">
        <v>26</v>
      </c>
      <c r="D72" s="215" t="s">
        <v>22</v>
      </c>
      <c r="E72" s="215" t="s">
        <v>60</v>
      </c>
      <c r="F72" s="236">
        <f>'Прил.3(старое) ведомств.расходы'!K316</f>
        <v>0</v>
      </c>
      <c r="G72" s="236">
        <f>'Прил.3(старое) ведомств.расходы'!L316</f>
        <v>0</v>
      </c>
      <c r="H72" s="236">
        <f>'Прил.3(старое) ведомств.расходы'!M316</f>
        <v>0</v>
      </c>
    </row>
    <row r="73" spans="1:8" s="6" customFormat="1" ht="12.75" x14ac:dyDescent="0.2">
      <c r="A73" s="10" t="s">
        <v>431</v>
      </c>
      <c r="B73" s="138" t="s">
        <v>479</v>
      </c>
      <c r="C73" s="230"/>
      <c r="D73" s="230"/>
      <c r="E73" s="215"/>
      <c r="F73" s="237">
        <f>F74</f>
        <v>0</v>
      </c>
      <c r="G73" s="237">
        <f>G74</f>
        <v>0</v>
      </c>
      <c r="H73" s="237">
        <f>H74</f>
        <v>0</v>
      </c>
    </row>
    <row r="74" spans="1:8" s="6" customFormat="1" ht="24" x14ac:dyDescent="0.2">
      <c r="A74" s="125" t="s">
        <v>128</v>
      </c>
      <c r="B74" s="138" t="s">
        <v>479</v>
      </c>
      <c r="C74" s="230" t="s">
        <v>26</v>
      </c>
      <c r="D74" s="230" t="s">
        <v>22</v>
      </c>
      <c r="E74" s="215" t="s">
        <v>60</v>
      </c>
      <c r="F74" s="237">
        <f>'Прил.3(старое) ведомств.расходы'!K327</f>
        <v>0</v>
      </c>
      <c r="G74" s="237">
        <f>'Прил.3(старое) ведомств.расходы'!L327</f>
        <v>0</v>
      </c>
      <c r="H74" s="237">
        <f>'Прил.3(старое) ведомств.расходы'!M327</f>
        <v>0</v>
      </c>
    </row>
    <row r="75" spans="1:8" s="6" customFormat="1" ht="52.5" customHeight="1" x14ac:dyDescent="0.2">
      <c r="A75" s="407" t="s">
        <v>422</v>
      </c>
      <c r="B75" s="413" t="s">
        <v>480</v>
      </c>
      <c r="C75" s="414"/>
      <c r="D75" s="414"/>
      <c r="E75" s="408"/>
      <c r="F75" s="412">
        <f>F76+F78+F82+F84+F86+F88+F90+F92+F94+F96+F80+F98</f>
        <v>91.64500000000001</v>
      </c>
      <c r="G75" s="412">
        <f t="shared" ref="G75:H75" si="7">G76+G78+G82+G84+G86+G88+G90+G92+G94+G96+G80+G98</f>
        <v>55.991000000000007</v>
      </c>
      <c r="H75" s="412">
        <f t="shared" si="7"/>
        <v>55.991000000000007</v>
      </c>
    </row>
    <row r="76" spans="1:8" s="6" customFormat="1" ht="60.75" customHeight="1" x14ac:dyDescent="0.2">
      <c r="A76" s="131" t="s">
        <v>433</v>
      </c>
      <c r="B76" s="133" t="s">
        <v>481</v>
      </c>
      <c r="C76" s="232"/>
      <c r="D76" s="232"/>
      <c r="E76" s="214"/>
      <c r="F76" s="238">
        <f>F77</f>
        <v>4.32</v>
      </c>
      <c r="G76" s="238">
        <f>G77</f>
        <v>4.32</v>
      </c>
      <c r="H76" s="238">
        <f>H77</f>
        <v>4.32</v>
      </c>
    </row>
    <row r="77" spans="1:8" s="6" customFormat="1" ht="12.75" x14ac:dyDescent="0.2">
      <c r="A77" s="132" t="s">
        <v>79</v>
      </c>
      <c r="B77" s="134" t="s">
        <v>481</v>
      </c>
      <c r="C77" s="230" t="s">
        <v>17</v>
      </c>
      <c r="D77" s="230" t="s">
        <v>18</v>
      </c>
      <c r="E77" s="215" t="s">
        <v>52</v>
      </c>
      <c r="F77" s="237">
        <f>'Прил.3(старое) ведомств.расходы'!K90</f>
        <v>4.32</v>
      </c>
      <c r="G77" s="237">
        <f>'Прил.3(старое) ведомств.расходы'!L90</f>
        <v>4.32</v>
      </c>
      <c r="H77" s="237">
        <f>'Прил.3(старое) ведомств.расходы'!M90</f>
        <v>4.32</v>
      </c>
    </row>
    <row r="78" spans="1:8" s="6" customFormat="1" ht="66" customHeight="1" x14ac:dyDescent="0.2">
      <c r="A78" s="131" t="s">
        <v>187</v>
      </c>
      <c r="B78" s="133" t="s">
        <v>482</v>
      </c>
      <c r="C78" s="232"/>
      <c r="D78" s="232"/>
      <c r="E78" s="214"/>
      <c r="F78" s="238">
        <f>F79</f>
        <v>10.912000000000001</v>
      </c>
      <c r="G78" s="238">
        <f>G79</f>
        <v>10.912000000000001</v>
      </c>
      <c r="H78" s="238">
        <f>H79</f>
        <v>10.912000000000001</v>
      </c>
    </row>
    <row r="79" spans="1:8" s="6" customFormat="1" ht="12.75" x14ac:dyDescent="0.2">
      <c r="A79" s="132" t="s">
        <v>79</v>
      </c>
      <c r="B79" s="134" t="s">
        <v>482</v>
      </c>
      <c r="C79" s="230" t="s">
        <v>18</v>
      </c>
      <c r="D79" s="230" t="s">
        <v>40</v>
      </c>
      <c r="E79" s="215" t="s">
        <v>52</v>
      </c>
      <c r="F79" s="237">
        <f>'Прил.3(старое) ведомств.расходы'!K257</f>
        <v>10.912000000000001</v>
      </c>
      <c r="G79" s="237">
        <f>'Прил.3(старое) ведомств.расходы'!L257</f>
        <v>10.912000000000001</v>
      </c>
      <c r="H79" s="237">
        <f>'Прил.3(старое) ведомств.расходы'!M257</f>
        <v>10.912000000000001</v>
      </c>
    </row>
    <row r="80" spans="1:8" s="6" customFormat="1" ht="38.25" customHeight="1" x14ac:dyDescent="0.2">
      <c r="A80" s="29" t="s">
        <v>347</v>
      </c>
      <c r="B80" s="133" t="s">
        <v>483</v>
      </c>
      <c r="C80" s="230"/>
      <c r="D80" s="230"/>
      <c r="E80" s="215"/>
      <c r="F80" s="238">
        <f>F81</f>
        <v>0</v>
      </c>
      <c r="G80" s="238">
        <f>G81</f>
        <v>0</v>
      </c>
      <c r="H80" s="238">
        <f>H81</f>
        <v>0</v>
      </c>
    </row>
    <row r="81" spans="1:8" s="6" customFormat="1" ht="12.75" x14ac:dyDescent="0.2">
      <c r="A81" s="14" t="s">
        <v>79</v>
      </c>
      <c r="B81" s="134" t="s">
        <v>483</v>
      </c>
      <c r="C81" s="230" t="s">
        <v>27</v>
      </c>
      <c r="D81" s="230" t="s">
        <v>17</v>
      </c>
      <c r="E81" s="215" t="s">
        <v>52</v>
      </c>
      <c r="F81" s="237">
        <v>0</v>
      </c>
      <c r="G81" s="237">
        <v>0</v>
      </c>
      <c r="H81" s="237">
        <v>0</v>
      </c>
    </row>
    <row r="82" spans="1:8" s="6" customFormat="1" ht="36" x14ac:dyDescent="0.2">
      <c r="A82" s="131" t="s">
        <v>162</v>
      </c>
      <c r="B82" s="133" t="s">
        <v>484</v>
      </c>
      <c r="C82" s="214"/>
      <c r="D82" s="214"/>
      <c r="E82" s="214"/>
      <c r="F82" s="238">
        <f>F83</f>
        <v>0</v>
      </c>
      <c r="G82" s="238">
        <f>G83</f>
        <v>0</v>
      </c>
      <c r="H82" s="238">
        <f>H83</f>
        <v>0</v>
      </c>
    </row>
    <row r="83" spans="1:8" s="6" customFormat="1" ht="12.75" x14ac:dyDescent="0.2">
      <c r="A83" s="132" t="s">
        <v>79</v>
      </c>
      <c r="B83" s="134" t="s">
        <v>484</v>
      </c>
      <c r="C83" s="215" t="s">
        <v>27</v>
      </c>
      <c r="D83" s="215" t="s">
        <v>17</v>
      </c>
      <c r="E83" s="215" t="s">
        <v>52</v>
      </c>
      <c r="F83" s="236">
        <v>0</v>
      </c>
      <c r="G83" s="236">
        <v>0</v>
      </c>
      <c r="H83" s="236">
        <v>0</v>
      </c>
    </row>
    <row r="84" spans="1:8" s="6" customFormat="1" ht="28.5" customHeight="1" x14ac:dyDescent="0.2">
      <c r="A84" s="131" t="s">
        <v>168</v>
      </c>
      <c r="B84" s="133" t="s">
        <v>485</v>
      </c>
      <c r="C84" s="214"/>
      <c r="D84" s="214"/>
      <c r="E84" s="214"/>
      <c r="F84" s="224">
        <f>F85</f>
        <v>0</v>
      </c>
      <c r="G84" s="224">
        <f>G85</f>
        <v>0</v>
      </c>
      <c r="H84" s="224">
        <f>H85</f>
        <v>0</v>
      </c>
    </row>
    <row r="85" spans="1:8" s="6" customFormat="1" ht="12.75" x14ac:dyDescent="0.2">
      <c r="A85" s="132" t="s">
        <v>79</v>
      </c>
      <c r="B85" s="134" t="s">
        <v>485</v>
      </c>
      <c r="C85" s="215" t="s">
        <v>37</v>
      </c>
      <c r="D85" s="215" t="s">
        <v>17</v>
      </c>
      <c r="E85" s="215" t="s">
        <v>52</v>
      </c>
      <c r="F85" s="236">
        <f>'Прил.3(старое) ведомств.расходы'!K392</f>
        <v>0</v>
      </c>
      <c r="G85" s="236">
        <f>'Прил.3(старое) ведомств.расходы'!L392</f>
        <v>0</v>
      </c>
      <c r="H85" s="236">
        <f>'Прил.3(старое) ведомств.расходы'!M392</f>
        <v>0</v>
      </c>
    </row>
    <row r="86" spans="1:8" s="6" customFormat="1" ht="36" x14ac:dyDescent="0.2">
      <c r="A86" s="131" t="s">
        <v>158</v>
      </c>
      <c r="B86" s="133" t="s">
        <v>486</v>
      </c>
      <c r="C86" s="214"/>
      <c r="D86" s="214"/>
      <c r="E86" s="214"/>
      <c r="F86" s="224">
        <f>F87</f>
        <v>0.52500000000000002</v>
      </c>
      <c r="G86" s="224">
        <f>G87</f>
        <v>0.52500000000000002</v>
      </c>
      <c r="H86" s="224">
        <f>H87</f>
        <v>0.52500000000000002</v>
      </c>
    </row>
    <row r="87" spans="1:8" s="6" customFormat="1" ht="12.75" x14ac:dyDescent="0.2">
      <c r="A87" s="132" t="s">
        <v>79</v>
      </c>
      <c r="B87" s="134" t="s">
        <v>486</v>
      </c>
      <c r="C87" s="215" t="s">
        <v>21</v>
      </c>
      <c r="D87" s="215" t="s">
        <v>21</v>
      </c>
      <c r="E87" s="215" t="s">
        <v>52</v>
      </c>
      <c r="F87" s="236">
        <f>'Прил.3(старое) ведомств.расходы'!K346</f>
        <v>0.52500000000000002</v>
      </c>
      <c r="G87" s="236">
        <f>'Прил.3(старое) ведомств.расходы'!L346</f>
        <v>0.52500000000000002</v>
      </c>
      <c r="H87" s="236">
        <f>'Прил.3(старое) ведомств.расходы'!M346</f>
        <v>0.52500000000000002</v>
      </c>
    </row>
    <row r="88" spans="1:8" s="6" customFormat="1" ht="30.75" customHeight="1" x14ac:dyDescent="0.2">
      <c r="A88" s="135" t="s">
        <v>188</v>
      </c>
      <c r="B88" s="133" t="s">
        <v>487</v>
      </c>
      <c r="C88" s="214"/>
      <c r="D88" s="214"/>
      <c r="E88" s="214"/>
      <c r="F88" s="224">
        <f>F89</f>
        <v>30.5</v>
      </c>
      <c r="G88" s="224">
        <f>G89</f>
        <v>30.5</v>
      </c>
      <c r="H88" s="224">
        <f>H89</f>
        <v>30.5</v>
      </c>
    </row>
    <row r="89" spans="1:8" s="6" customFormat="1" ht="12.75" x14ac:dyDescent="0.2">
      <c r="A89" s="25" t="s">
        <v>79</v>
      </c>
      <c r="B89" s="134" t="s">
        <v>487</v>
      </c>
      <c r="C89" s="215" t="s">
        <v>17</v>
      </c>
      <c r="D89" s="215" t="s">
        <v>18</v>
      </c>
      <c r="E89" s="215" t="s">
        <v>52</v>
      </c>
      <c r="F89" s="236">
        <f>'Прил.3(старое) ведомств.расходы'!K115</f>
        <v>30.5</v>
      </c>
      <c r="G89" s="236">
        <f>'Прил.3(старое) ведомств.расходы'!L115</f>
        <v>30.5</v>
      </c>
      <c r="H89" s="236">
        <f>'Прил.3(старое) ведомств.расходы'!M115</f>
        <v>30.5</v>
      </c>
    </row>
    <row r="90" spans="1:8" s="6" customFormat="1" ht="57.75" customHeight="1" x14ac:dyDescent="0.2">
      <c r="A90" s="131" t="s">
        <v>165</v>
      </c>
      <c r="B90" s="133" t="s">
        <v>488</v>
      </c>
      <c r="C90" s="214"/>
      <c r="D90" s="214"/>
      <c r="E90" s="214"/>
      <c r="F90" s="224">
        <f>F91</f>
        <v>0</v>
      </c>
      <c r="G90" s="224">
        <f>G91</f>
        <v>0</v>
      </c>
      <c r="H90" s="224">
        <f>H91</f>
        <v>0</v>
      </c>
    </row>
    <row r="91" spans="1:8" s="6" customFormat="1" ht="12.75" x14ac:dyDescent="0.2">
      <c r="A91" s="132" t="s">
        <v>79</v>
      </c>
      <c r="B91" s="134" t="s">
        <v>488</v>
      </c>
      <c r="C91" s="215" t="s">
        <v>27</v>
      </c>
      <c r="D91" s="215" t="s">
        <v>18</v>
      </c>
      <c r="E91" s="215" t="s">
        <v>52</v>
      </c>
      <c r="F91" s="236">
        <f>'Прил.3(старое) ведомств.расходы'!K383</f>
        <v>0</v>
      </c>
      <c r="G91" s="236">
        <f>'Прил.3(старое) ведомств.расходы'!L383</f>
        <v>0</v>
      </c>
      <c r="H91" s="236">
        <f>'Прил.3(старое) ведомств.расходы'!M383</f>
        <v>0</v>
      </c>
    </row>
    <row r="92" spans="1:8" s="6" customFormat="1" ht="27.75" customHeight="1" x14ac:dyDescent="0.2">
      <c r="A92" s="129" t="s">
        <v>68</v>
      </c>
      <c r="B92" s="137" t="s">
        <v>489</v>
      </c>
      <c r="C92" s="214"/>
      <c r="D92" s="214"/>
      <c r="E92" s="214"/>
      <c r="F92" s="224">
        <f>F93</f>
        <v>0.1</v>
      </c>
      <c r="G92" s="224">
        <f>G93</f>
        <v>0.1</v>
      </c>
      <c r="H92" s="224">
        <f>H93</f>
        <v>0.1</v>
      </c>
    </row>
    <row r="93" spans="1:8" s="6" customFormat="1" ht="12.75" x14ac:dyDescent="0.2">
      <c r="A93" s="25" t="s">
        <v>79</v>
      </c>
      <c r="B93" s="138" t="s">
        <v>489</v>
      </c>
      <c r="C93" s="215" t="s">
        <v>17</v>
      </c>
      <c r="D93" s="215" t="s">
        <v>18</v>
      </c>
      <c r="E93" s="215" t="s">
        <v>52</v>
      </c>
      <c r="F93" s="236">
        <f>'Прил.3(старое) ведомств.расходы'!K95</f>
        <v>0.1</v>
      </c>
      <c r="G93" s="236">
        <f>'Прил.3(старое) ведомств.расходы'!L95</f>
        <v>0.1</v>
      </c>
      <c r="H93" s="236">
        <f>'Прил.3(старое) ведомств.расходы'!M95</f>
        <v>0.1</v>
      </c>
    </row>
    <row r="94" spans="1:8" s="6" customFormat="1" ht="65.25" customHeight="1" x14ac:dyDescent="0.2">
      <c r="A94" s="129" t="s">
        <v>69</v>
      </c>
      <c r="B94" s="137" t="s">
        <v>490</v>
      </c>
      <c r="C94" s="214"/>
      <c r="D94" s="214"/>
      <c r="E94" s="214"/>
      <c r="F94" s="224">
        <f>F95</f>
        <v>4.21</v>
      </c>
      <c r="G94" s="224">
        <f>G95</f>
        <v>4.21</v>
      </c>
      <c r="H94" s="224">
        <f>H95</f>
        <v>4.21</v>
      </c>
    </row>
    <row r="95" spans="1:8" s="6" customFormat="1" ht="12.75" x14ac:dyDescent="0.2">
      <c r="A95" s="25" t="s">
        <v>79</v>
      </c>
      <c r="B95" s="138" t="s">
        <v>490</v>
      </c>
      <c r="C95" s="215" t="s">
        <v>17</v>
      </c>
      <c r="D95" s="215" t="s">
        <v>18</v>
      </c>
      <c r="E95" s="215" t="s">
        <v>52</v>
      </c>
      <c r="F95" s="236">
        <f>'Прил.3(старое) ведомств.расходы'!K99</f>
        <v>4.21</v>
      </c>
      <c r="G95" s="236">
        <f>'Прил.3(старое) ведомств.расходы'!L99</f>
        <v>4.21</v>
      </c>
      <c r="H95" s="236">
        <f>'Прил.3(старое) ведомств.расходы'!M99</f>
        <v>4.21</v>
      </c>
    </row>
    <row r="96" spans="1:8" s="6" customFormat="1" ht="26.25" customHeight="1" x14ac:dyDescent="0.2">
      <c r="A96" s="136" t="s">
        <v>189</v>
      </c>
      <c r="B96" s="137" t="s">
        <v>491</v>
      </c>
      <c r="C96" s="214"/>
      <c r="D96" s="214"/>
      <c r="E96" s="214"/>
      <c r="F96" s="224">
        <f>F97</f>
        <v>5.4240000000000004</v>
      </c>
      <c r="G96" s="224">
        <f>G97</f>
        <v>5.4240000000000004</v>
      </c>
      <c r="H96" s="224">
        <f>H97</f>
        <v>5.4240000000000004</v>
      </c>
    </row>
    <row r="97" spans="1:8" s="6" customFormat="1" ht="12.75" x14ac:dyDescent="0.2">
      <c r="A97" s="25" t="s">
        <v>79</v>
      </c>
      <c r="B97" s="138" t="s">
        <v>491</v>
      </c>
      <c r="C97" s="215" t="s">
        <v>17</v>
      </c>
      <c r="D97" s="215" t="s">
        <v>18</v>
      </c>
      <c r="E97" s="215" t="s">
        <v>52</v>
      </c>
      <c r="F97" s="236">
        <f>'Прил.3(старое) ведомств.расходы'!K103</f>
        <v>5.4240000000000004</v>
      </c>
      <c r="G97" s="236">
        <f>'Прил.3(старое) ведомств.расходы'!L103</f>
        <v>5.4240000000000004</v>
      </c>
      <c r="H97" s="236">
        <f>'Прил.3(старое) ведомств.расходы'!M103</f>
        <v>5.4240000000000004</v>
      </c>
    </row>
    <row r="98" spans="1:8" s="183" customFormat="1" ht="30.75" customHeight="1" x14ac:dyDescent="0.2">
      <c r="A98" s="628" t="s">
        <v>434</v>
      </c>
      <c r="B98" s="137" t="s">
        <v>446</v>
      </c>
      <c r="C98" s="214"/>
      <c r="D98" s="214"/>
      <c r="E98" s="214"/>
      <c r="F98" s="224">
        <f>F99</f>
        <v>35.654000000000003</v>
      </c>
      <c r="G98" s="224">
        <f t="shared" ref="G98:H98" si="8">G99</f>
        <v>0</v>
      </c>
      <c r="H98" s="224">
        <f t="shared" si="8"/>
        <v>0</v>
      </c>
    </row>
    <row r="99" spans="1:8" s="183" customFormat="1" ht="12.75" x14ac:dyDescent="0.2">
      <c r="A99" s="627" t="s">
        <v>79</v>
      </c>
      <c r="B99" s="138" t="s">
        <v>446</v>
      </c>
      <c r="C99" s="215" t="s">
        <v>17</v>
      </c>
      <c r="D99" s="215" t="s">
        <v>18</v>
      </c>
      <c r="E99" s="215" t="s">
        <v>52</v>
      </c>
      <c r="F99" s="236">
        <f>'Прил.3(старое) ведомств.расходы'!K107</f>
        <v>35.654000000000003</v>
      </c>
      <c r="G99" s="236">
        <f>'Прил.3(старое) ведомств.расходы'!L107</f>
        <v>0</v>
      </c>
      <c r="H99" s="236">
        <f>'Прил.3(старое) ведомств.расходы'!M107</f>
        <v>0</v>
      </c>
    </row>
    <row r="100" spans="1:8" s="183" customFormat="1" ht="28.5" customHeight="1" x14ac:dyDescent="0.2">
      <c r="A100" s="709" t="s">
        <v>590</v>
      </c>
      <c r="B100" s="413" t="s">
        <v>603</v>
      </c>
      <c r="C100" s="408"/>
      <c r="D100" s="408"/>
      <c r="E100" s="408"/>
      <c r="F100" s="410">
        <f>'Прил.3(старое) ведомств.расходы'!K353</f>
        <v>2008.1716100000001</v>
      </c>
      <c r="G100" s="410">
        <f>'Прил.3(старое) ведомств.расходы'!L353</f>
        <v>1046.3409999999999</v>
      </c>
      <c r="H100" s="410">
        <f>'Прил.3(старое) ведомств.расходы'!M353</f>
        <v>763.62428</v>
      </c>
    </row>
    <row r="101" spans="1:8" s="183" customFormat="1" ht="25.5" customHeight="1" x14ac:dyDescent="0.2">
      <c r="A101" s="523" t="s">
        <v>589</v>
      </c>
      <c r="B101" s="138" t="s">
        <v>604</v>
      </c>
      <c r="C101" s="215"/>
      <c r="D101" s="215"/>
      <c r="E101" s="215"/>
      <c r="F101" s="236">
        <f>'Прил.3(старое) ведомств.расходы'!K354</f>
        <v>1927.5869200000002</v>
      </c>
      <c r="G101" s="236">
        <f>'Прил.3(старое) ведомств.расходы'!K354</f>
        <v>1927.5869200000002</v>
      </c>
      <c r="H101" s="236">
        <f>'Прил.3(старое) ведомств.расходы'!K354</f>
        <v>1927.5869200000002</v>
      </c>
    </row>
    <row r="102" spans="1:8" s="183" customFormat="1" ht="12.75" x14ac:dyDescent="0.2">
      <c r="A102" s="490" t="s">
        <v>66</v>
      </c>
      <c r="B102" s="233" t="s">
        <v>604</v>
      </c>
      <c r="C102" s="215" t="s">
        <v>27</v>
      </c>
      <c r="D102" s="215" t="s">
        <v>17</v>
      </c>
      <c r="E102" s="215" t="s">
        <v>65</v>
      </c>
      <c r="F102" s="236">
        <f>'Прил.3(старое) ведомств.расходы'!K355</f>
        <v>417.25538999999998</v>
      </c>
      <c r="G102" s="236">
        <f>'Прил.3(старое) ведомств.расходы'!L355</f>
        <v>443.29539</v>
      </c>
      <c r="H102" s="236">
        <f>'Прил.3(старое) ведомств.расходы'!M355</f>
        <v>469.33538999999996</v>
      </c>
    </row>
    <row r="103" spans="1:8" s="6" customFormat="1" ht="22.5" x14ac:dyDescent="0.2">
      <c r="A103" s="496" t="s">
        <v>128</v>
      </c>
      <c r="B103" s="233" t="s">
        <v>604</v>
      </c>
      <c r="C103" s="215" t="s">
        <v>27</v>
      </c>
      <c r="D103" s="215" t="s">
        <v>17</v>
      </c>
      <c r="E103" s="215" t="s">
        <v>60</v>
      </c>
      <c r="F103" s="236">
        <v>842.77175</v>
      </c>
      <c r="G103" s="236">
        <v>522.46091999999999</v>
      </c>
      <c r="H103" s="236">
        <v>213.70419999999999</v>
      </c>
    </row>
    <row r="104" spans="1:8" s="6" customFormat="1" ht="22.5" x14ac:dyDescent="0.2">
      <c r="A104" s="523" t="s">
        <v>594</v>
      </c>
      <c r="B104" s="138" t="s">
        <v>605</v>
      </c>
      <c r="C104" s="215"/>
      <c r="D104" s="215"/>
      <c r="E104" s="215"/>
      <c r="F104" s="236">
        <f t="shared" ref="F104:H104" si="9">F105</f>
        <v>80.584689999999995</v>
      </c>
      <c r="G104" s="236">
        <f t="shared" si="9"/>
        <v>80.584689999999995</v>
      </c>
      <c r="H104" s="236">
        <f t="shared" si="9"/>
        <v>80.584689999999995</v>
      </c>
    </row>
    <row r="105" spans="1:8" s="6" customFormat="1" ht="12.75" x14ac:dyDescent="0.2">
      <c r="A105" s="490" t="s">
        <v>66</v>
      </c>
      <c r="B105" s="233" t="s">
        <v>605</v>
      </c>
      <c r="C105" s="215" t="s">
        <v>27</v>
      </c>
      <c r="D105" s="215" t="s">
        <v>17</v>
      </c>
      <c r="E105" s="215" t="s">
        <v>65</v>
      </c>
      <c r="F105" s="236">
        <f>'Прил.3(старое) ведомств.расходы'!K370</f>
        <v>80.584689999999995</v>
      </c>
      <c r="G105" s="236">
        <f>'Прил.3(старое) ведомств.расходы'!L370</f>
        <v>80.584689999999995</v>
      </c>
      <c r="H105" s="236">
        <f>'Прил.3(старое) ведомств.расходы'!M370</f>
        <v>80.584689999999995</v>
      </c>
    </row>
    <row r="106" spans="1:8" s="183" customFormat="1" ht="25.5" x14ac:dyDescent="0.2">
      <c r="A106" s="407" t="s">
        <v>424</v>
      </c>
      <c r="B106" s="411" t="s">
        <v>492</v>
      </c>
      <c r="C106" s="409"/>
      <c r="D106" s="409"/>
      <c r="E106" s="409"/>
      <c r="F106" s="410">
        <f>F107</f>
        <v>0</v>
      </c>
      <c r="G106" s="410">
        <f t="shared" ref="G106:H107" si="10">G107</f>
        <v>0</v>
      </c>
      <c r="H106" s="410">
        <f t="shared" si="10"/>
        <v>0</v>
      </c>
    </row>
    <row r="107" spans="1:8" s="183" customFormat="1" ht="15" customHeight="1" x14ac:dyDescent="0.2">
      <c r="A107" s="131" t="s">
        <v>190</v>
      </c>
      <c r="B107" s="133" t="s">
        <v>493</v>
      </c>
      <c r="C107" s="214"/>
      <c r="D107" s="214"/>
      <c r="E107" s="214"/>
      <c r="F107" s="224">
        <f>F108</f>
        <v>0</v>
      </c>
      <c r="G107" s="224">
        <f t="shared" si="10"/>
        <v>0</v>
      </c>
      <c r="H107" s="224">
        <f t="shared" si="10"/>
        <v>0</v>
      </c>
    </row>
    <row r="108" spans="1:8" s="183" customFormat="1" ht="12.75" x14ac:dyDescent="0.2">
      <c r="A108" s="139" t="s">
        <v>116</v>
      </c>
      <c r="B108" s="134" t="s">
        <v>493</v>
      </c>
      <c r="C108" s="215" t="s">
        <v>17</v>
      </c>
      <c r="D108" s="215" t="s">
        <v>33</v>
      </c>
      <c r="E108" s="214" t="s">
        <v>35</v>
      </c>
      <c r="F108" s="236">
        <f>'Прил.3(старое) ведомств.расходы'!K130</f>
        <v>0</v>
      </c>
      <c r="G108" s="236">
        <f>'Прил.3(старое) ведомств.расходы'!L130</f>
        <v>0</v>
      </c>
      <c r="H108" s="236">
        <f>'Прил.3(старое) ведомств.расходы'!M130</f>
        <v>0</v>
      </c>
    </row>
    <row r="109" spans="1:8" s="183" customFormat="1" ht="43.5" customHeight="1" x14ac:dyDescent="0.2">
      <c r="A109" s="407" t="s">
        <v>440</v>
      </c>
      <c r="B109" s="133" t="s">
        <v>447</v>
      </c>
      <c r="C109" s="214"/>
      <c r="D109" s="214"/>
      <c r="E109" s="214"/>
      <c r="F109" s="224">
        <f>F110+F112</f>
        <v>1429.9299999999998</v>
      </c>
      <c r="G109" s="224">
        <f t="shared" ref="G109:H109" si="11">G110+G112</f>
        <v>0</v>
      </c>
      <c r="H109" s="224">
        <f t="shared" si="11"/>
        <v>0</v>
      </c>
    </row>
    <row r="110" spans="1:8" s="6" customFormat="1" ht="18" customHeight="1" x14ac:dyDescent="0.2">
      <c r="A110" s="131" t="s">
        <v>587</v>
      </c>
      <c r="B110" s="133" t="s">
        <v>606</v>
      </c>
      <c r="C110" s="214"/>
      <c r="D110" s="214"/>
      <c r="E110" s="214"/>
      <c r="F110" s="224">
        <f>F111</f>
        <v>1134.444</v>
      </c>
      <c r="G110" s="224">
        <f t="shared" ref="G110:H110" si="12">G111</f>
        <v>0</v>
      </c>
      <c r="H110" s="224">
        <f t="shared" si="12"/>
        <v>0</v>
      </c>
    </row>
    <row r="111" spans="1:8" ht="24" x14ac:dyDescent="0.2">
      <c r="A111" s="139" t="s">
        <v>128</v>
      </c>
      <c r="B111" s="134" t="s">
        <v>606</v>
      </c>
      <c r="C111" s="215" t="s">
        <v>26</v>
      </c>
      <c r="D111" s="215" t="s">
        <v>22</v>
      </c>
      <c r="E111" s="214" t="s">
        <v>60</v>
      </c>
      <c r="F111" s="236">
        <f>'Прил.3(старое) ведомств.расходы'!K331</f>
        <v>1134.444</v>
      </c>
      <c r="G111" s="236">
        <f>'Прил.3(старое) ведомств.расходы'!L331</f>
        <v>0</v>
      </c>
      <c r="H111" s="236">
        <f>'Прил.3(старое) ведомств.расходы'!M331</f>
        <v>0</v>
      </c>
    </row>
    <row r="112" spans="1:8" ht="24" x14ac:dyDescent="0.2">
      <c r="A112" s="131" t="s">
        <v>588</v>
      </c>
      <c r="B112" s="133" t="s">
        <v>607</v>
      </c>
      <c r="C112" s="214"/>
      <c r="D112" s="214"/>
      <c r="E112" s="214"/>
      <c r="F112" s="224">
        <f>F113</f>
        <v>295.48599999999999</v>
      </c>
      <c r="G112" s="224">
        <f t="shared" ref="G112:H112" si="13">G113</f>
        <v>0</v>
      </c>
      <c r="H112" s="224">
        <f t="shared" si="13"/>
        <v>0</v>
      </c>
    </row>
    <row r="113" spans="1:8" ht="12.75" x14ac:dyDescent="0.2">
      <c r="A113" s="126" t="s">
        <v>128</v>
      </c>
      <c r="B113" s="231" t="s">
        <v>607</v>
      </c>
      <c r="C113" s="215" t="s">
        <v>26</v>
      </c>
      <c r="D113" s="215" t="s">
        <v>22</v>
      </c>
      <c r="E113" s="215" t="s">
        <v>60</v>
      </c>
      <c r="F113" s="236">
        <f>'Прил.3(старое) ведомств.расходы'!K336</f>
        <v>295.48599999999999</v>
      </c>
      <c r="G113" s="236">
        <f>'Прил.3(старое) ведомств.расходы'!L336</f>
        <v>0</v>
      </c>
      <c r="H113" s="236">
        <f>'Прил.3(старое) ведомств.расходы'!M336</f>
        <v>0</v>
      </c>
    </row>
    <row r="114" spans="1:8" ht="12.75" x14ac:dyDescent="0.2">
      <c r="A114" s="140" t="s">
        <v>171</v>
      </c>
      <c r="B114" s="234"/>
      <c r="C114" s="228"/>
      <c r="D114" s="228"/>
      <c r="E114" s="228"/>
      <c r="F114" s="224">
        <f>'Прил.3(старое) ведомств.расходы'!K395</f>
        <v>0</v>
      </c>
      <c r="G114" s="224">
        <f>'Прил.3(старое) ведомств.расходы'!L395</f>
        <v>110.4</v>
      </c>
      <c r="H114" s="224">
        <f>'Прил.3(старое) ведомств.расходы'!M395</f>
        <v>223.1</v>
      </c>
    </row>
    <row r="115" spans="1:8" ht="12.75" x14ac:dyDescent="0.2">
      <c r="A115" s="122" t="s">
        <v>186</v>
      </c>
      <c r="B115" s="228"/>
      <c r="C115" s="228"/>
      <c r="D115" s="228"/>
      <c r="E115" s="228"/>
      <c r="F115" s="235">
        <f>F114+F8</f>
        <v>8214.5214200000009</v>
      </c>
      <c r="G115" s="235">
        <f>G114+G8</f>
        <v>4588.9120000000003</v>
      </c>
      <c r="H115" s="235">
        <f>H114+H8</f>
        <v>4672.4390000000003</v>
      </c>
    </row>
  </sheetData>
  <autoFilter ref="A7:H108"/>
  <mergeCells count="5">
    <mergeCell ref="A5:H5"/>
    <mergeCell ref="A1:H1"/>
    <mergeCell ref="A2:H2"/>
    <mergeCell ref="A3:H3"/>
    <mergeCell ref="A4:H4"/>
  </mergeCells>
  <pageMargins left="0.25" right="0.25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selection activeCell="C6" sqref="C6"/>
    </sheetView>
  </sheetViews>
  <sheetFormatPr defaultRowHeight="15.75" x14ac:dyDescent="0.25"/>
  <cols>
    <col min="1" max="1" width="23.28515625" style="2" customWidth="1"/>
    <col min="2" max="2" width="76.5703125" style="2" customWidth="1"/>
    <col min="3" max="3" width="14.42578125" style="2" customWidth="1"/>
    <col min="4" max="4" width="14.28515625" style="2" customWidth="1"/>
    <col min="5" max="5" width="14" style="2" bestFit="1" customWidth="1"/>
    <col min="6" max="16384" width="9.140625" style="83"/>
  </cols>
  <sheetData>
    <row r="1" spans="1:5" x14ac:dyDescent="0.25">
      <c r="A1" s="808" t="s">
        <v>612</v>
      </c>
      <c r="B1" s="808"/>
      <c r="C1" s="808"/>
      <c r="D1" s="808"/>
      <c r="E1" s="808"/>
    </row>
    <row r="2" spans="1:5" x14ac:dyDescent="0.25">
      <c r="A2" s="808" t="s">
        <v>231</v>
      </c>
      <c r="B2" s="808"/>
      <c r="C2" s="808"/>
      <c r="D2" s="808"/>
      <c r="E2" s="808"/>
    </row>
    <row r="3" spans="1:5" x14ac:dyDescent="0.25">
      <c r="A3" s="808" t="s">
        <v>232</v>
      </c>
      <c r="B3" s="808"/>
      <c r="C3" s="808"/>
      <c r="D3" s="808"/>
      <c r="E3" s="808"/>
    </row>
    <row r="4" spans="1:5" x14ac:dyDescent="0.25">
      <c r="A4" s="808" t="s">
        <v>555</v>
      </c>
      <c r="B4" s="808"/>
      <c r="C4" s="808"/>
      <c r="D4" s="808"/>
      <c r="E4" s="808"/>
    </row>
    <row r="5" spans="1:5" x14ac:dyDescent="0.25">
      <c r="A5" s="808" t="s">
        <v>611</v>
      </c>
      <c r="B5" s="808"/>
      <c r="C5" s="808"/>
      <c r="D5" s="808"/>
      <c r="E5" s="808"/>
    </row>
    <row r="6" spans="1:5" x14ac:dyDescent="0.25">
      <c r="A6" s="84"/>
      <c r="B6" s="84"/>
      <c r="C6" s="84"/>
      <c r="D6" s="84"/>
      <c r="E6" s="84"/>
    </row>
    <row r="7" spans="1:5" ht="20.25" customHeight="1" x14ac:dyDescent="0.25">
      <c r="A7" s="803" t="s">
        <v>608</v>
      </c>
      <c r="B7" s="803"/>
      <c r="C7" s="803"/>
      <c r="D7" s="803"/>
      <c r="E7" s="803"/>
    </row>
    <row r="8" spans="1:5" x14ac:dyDescent="0.25">
      <c r="A8" s="85"/>
      <c r="B8" s="85"/>
      <c r="C8" s="85"/>
      <c r="D8" s="85"/>
      <c r="E8" s="85"/>
    </row>
    <row r="9" spans="1:5" ht="23.25" customHeight="1" x14ac:dyDescent="0.25">
      <c r="A9" s="804" t="s">
        <v>198</v>
      </c>
      <c r="B9" s="804" t="s">
        <v>233</v>
      </c>
      <c r="C9" s="86" t="s">
        <v>396</v>
      </c>
      <c r="D9" s="86" t="s">
        <v>413</v>
      </c>
      <c r="E9" s="86" t="s">
        <v>416</v>
      </c>
    </row>
    <row r="10" spans="1:5" ht="29.25" customHeight="1" x14ac:dyDescent="0.25">
      <c r="A10" s="805"/>
      <c r="B10" s="805"/>
      <c r="C10" s="87" t="s">
        <v>252</v>
      </c>
      <c r="D10" s="87" t="s">
        <v>234</v>
      </c>
      <c r="E10" s="87" t="s">
        <v>253</v>
      </c>
    </row>
    <row r="11" spans="1:5" x14ac:dyDescent="0.25">
      <c r="A11" s="88" t="s">
        <v>235</v>
      </c>
      <c r="B11" s="89" t="s">
        <v>236</v>
      </c>
      <c r="C11" s="90">
        <f>C12</f>
        <v>2018.4714199999999</v>
      </c>
      <c r="D11" s="90">
        <v>0</v>
      </c>
      <c r="E11" s="90">
        <v>0</v>
      </c>
    </row>
    <row r="12" spans="1:5" x14ac:dyDescent="0.25">
      <c r="A12" s="88" t="s">
        <v>237</v>
      </c>
      <c r="B12" s="89" t="s">
        <v>238</v>
      </c>
      <c r="C12" s="93">
        <f>C17+C13</f>
        <v>2018.4714199999999</v>
      </c>
      <c r="D12" s="93">
        <f>D17+D13</f>
        <v>0</v>
      </c>
      <c r="E12" s="93">
        <f>E17+E13</f>
        <v>0</v>
      </c>
    </row>
    <row r="13" spans="1:5" x14ac:dyDescent="0.25">
      <c r="A13" s="88" t="s">
        <v>239</v>
      </c>
      <c r="B13" s="89" t="s">
        <v>240</v>
      </c>
      <c r="C13" s="90">
        <f t="shared" ref="C13:E15" si="0">C14</f>
        <v>-6196.0499999999993</v>
      </c>
      <c r="D13" s="116">
        <f t="shared" si="0"/>
        <v>-4588.9120000000003</v>
      </c>
      <c r="E13" s="116">
        <f t="shared" si="0"/>
        <v>-4672.4390000000003</v>
      </c>
    </row>
    <row r="14" spans="1:5" x14ac:dyDescent="0.25">
      <c r="A14" s="91" t="s">
        <v>241</v>
      </c>
      <c r="B14" s="92" t="s">
        <v>242</v>
      </c>
      <c r="C14" s="93">
        <f>C15</f>
        <v>-6196.0499999999993</v>
      </c>
      <c r="D14" s="93">
        <f t="shared" si="0"/>
        <v>-4588.9120000000003</v>
      </c>
      <c r="E14" s="93">
        <f t="shared" si="0"/>
        <v>-4672.4390000000003</v>
      </c>
    </row>
    <row r="15" spans="1:5" x14ac:dyDescent="0.25">
      <c r="A15" s="91" t="s">
        <v>243</v>
      </c>
      <c r="B15" s="91" t="s">
        <v>244</v>
      </c>
      <c r="C15" s="93">
        <f t="shared" si="0"/>
        <v>-6196.0499999999993</v>
      </c>
      <c r="D15" s="93">
        <f t="shared" si="0"/>
        <v>-4588.9120000000003</v>
      </c>
      <c r="E15" s="93">
        <f t="shared" si="0"/>
        <v>-4672.4390000000003</v>
      </c>
    </row>
    <row r="16" spans="1:5" x14ac:dyDescent="0.25">
      <c r="A16" s="91" t="s">
        <v>400</v>
      </c>
      <c r="B16" s="91" t="s">
        <v>402</v>
      </c>
      <c r="C16" s="93">
        <f>-('Прил.1 доходы'!C70)</f>
        <v>-6196.0499999999993</v>
      </c>
      <c r="D16" s="117">
        <f>-('Прил.1 доходы'!D70)</f>
        <v>-4588.9120000000003</v>
      </c>
      <c r="E16" s="117">
        <f>-('Прил.1 доходы'!E70)</f>
        <v>-4672.4390000000003</v>
      </c>
    </row>
    <row r="17" spans="1:5" x14ac:dyDescent="0.25">
      <c r="A17" s="88" t="s">
        <v>245</v>
      </c>
      <c r="B17" s="88" t="s">
        <v>246</v>
      </c>
      <c r="C17" s="90">
        <f t="shared" ref="C17:E19" si="1">C18</f>
        <v>8214.5214199999991</v>
      </c>
      <c r="D17" s="116">
        <f t="shared" si="1"/>
        <v>4588.9120000000003</v>
      </c>
      <c r="E17" s="116">
        <f t="shared" si="1"/>
        <v>4672.4390000000003</v>
      </c>
    </row>
    <row r="18" spans="1:5" x14ac:dyDescent="0.25">
      <c r="A18" s="91" t="s">
        <v>247</v>
      </c>
      <c r="B18" s="91" t="s">
        <v>248</v>
      </c>
      <c r="C18" s="93">
        <f>C19</f>
        <v>8214.5214199999991</v>
      </c>
      <c r="D18" s="93">
        <f t="shared" si="1"/>
        <v>4588.9120000000003</v>
      </c>
      <c r="E18" s="93">
        <f t="shared" si="1"/>
        <v>4672.4390000000003</v>
      </c>
    </row>
    <row r="19" spans="1:5" x14ac:dyDescent="0.25">
      <c r="A19" s="91" t="s">
        <v>249</v>
      </c>
      <c r="B19" s="91" t="s">
        <v>250</v>
      </c>
      <c r="C19" s="93">
        <f t="shared" si="1"/>
        <v>8214.5214199999991</v>
      </c>
      <c r="D19" s="93">
        <f t="shared" si="1"/>
        <v>4588.9120000000003</v>
      </c>
      <c r="E19" s="93">
        <f t="shared" si="1"/>
        <v>4672.4390000000003</v>
      </c>
    </row>
    <row r="20" spans="1:5" x14ac:dyDescent="0.25">
      <c r="A20" s="91" t="s">
        <v>401</v>
      </c>
      <c r="B20" s="91" t="s">
        <v>403</v>
      </c>
      <c r="C20" s="93">
        <f>'Прил.3(старое) ведомств.расходы'!K12</f>
        <v>8214.5214199999991</v>
      </c>
      <c r="D20" s="117">
        <f>'Прил.3(старое) ведомств.расходы'!L12</f>
        <v>4588.9120000000003</v>
      </c>
      <c r="E20" s="117">
        <f>'Прил.3(старое) ведомств.расходы'!M12</f>
        <v>4672.4390000000003</v>
      </c>
    </row>
    <row r="21" spans="1:5" x14ac:dyDescent="0.25">
      <c r="A21" s="806" t="s">
        <v>251</v>
      </c>
      <c r="B21" s="807"/>
      <c r="C21" s="162">
        <f>C11</f>
        <v>2018.4714199999999</v>
      </c>
      <c r="D21" s="162">
        <f>D11</f>
        <v>0</v>
      </c>
      <c r="E21" s="162">
        <f>E11</f>
        <v>0</v>
      </c>
    </row>
  </sheetData>
  <mergeCells count="9">
    <mergeCell ref="A7:E7"/>
    <mergeCell ref="B9:B10"/>
    <mergeCell ref="A9:A10"/>
    <mergeCell ref="A21:B21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5"/>
  <sheetViews>
    <sheetView tabSelected="1" topLeftCell="A4" zoomScale="120" zoomScaleNormal="120" workbookViewId="0">
      <selection activeCell="K49" sqref="K49"/>
    </sheetView>
  </sheetViews>
  <sheetFormatPr defaultRowHeight="12" x14ac:dyDescent="0.2"/>
  <cols>
    <col min="1" max="1" width="65.7109375" style="365" customWidth="1"/>
    <col min="2" max="2" width="4.28515625" style="148" customWidth="1"/>
    <col min="3" max="3" width="3.85546875" style="148" customWidth="1"/>
    <col min="4" max="4" width="4.140625" style="148" customWidth="1"/>
    <col min="5" max="5" width="3.7109375" style="159" customWidth="1"/>
    <col min="6" max="6" width="3.28515625" style="148" customWidth="1"/>
    <col min="7" max="7" width="4.140625" style="148" customWidth="1"/>
    <col min="8" max="8" width="6" style="148" customWidth="1"/>
    <col min="9" max="9" width="5" style="148" customWidth="1"/>
    <col min="10" max="10" width="4.28515625" style="148" customWidth="1"/>
    <col min="11" max="11" width="11.7109375" style="148" customWidth="1"/>
    <col min="12" max="12" width="12.42578125" style="148" customWidth="1"/>
    <col min="13" max="13" width="11.85546875" style="148" customWidth="1"/>
    <col min="14" max="14" width="10" style="147" customWidth="1"/>
    <col min="15" max="15" width="11.28515625" style="148" customWidth="1"/>
    <col min="16" max="16" width="11.42578125" style="148" customWidth="1"/>
    <col min="17" max="17" width="12.42578125" style="148" customWidth="1"/>
    <col min="18" max="16384" width="9.140625" style="148"/>
  </cols>
  <sheetData>
    <row r="1" spans="1:17" x14ac:dyDescent="0.2">
      <c r="A1" s="787" t="s">
        <v>195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</row>
    <row r="2" spans="1:17" x14ac:dyDescent="0.2">
      <c r="A2" s="787" t="s">
        <v>196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</row>
    <row r="3" spans="1:17" x14ac:dyDescent="0.2">
      <c r="A3" s="787" t="s">
        <v>42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</row>
    <row r="4" spans="1:17" x14ac:dyDescent="0.2">
      <c r="A4" s="787" t="s">
        <v>575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7" x14ac:dyDescent="0.2">
      <c r="A5" s="787" t="s">
        <v>614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</row>
    <row r="6" spans="1:17" x14ac:dyDescent="0.2">
      <c r="A6" s="310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7" x14ac:dyDescent="0.2">
      <c r="A7" s="786" t="s">
        <v>342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</row>
    <row r="8" spans="1:17" ht="12.75" thickBot="1" x14ac:dyDescent="0.25">
      <c r="A8" s="771" t="s">
        <v>576</v>
      </c>
      <c r="B8" s="771"/>
      <c r="C8" s="771"/>
      <c r="D8" s="771"/>
      <c r="E8" s="771"/>
      <c r="F8" s="771"/>
      <c r="G8" s="771"/>
      <c r="H8" s="771"/>
      <c r="I8" s="771"/>
      <c r="J8" s="771"/>
      <c r="K8" s="771"/>
      <c r="L8" s="771"/>
      <c r="M8" s="771"/>
    </row>
    <row r="9" spans="1:17" x14ac:dyDescent="0.2">
      <c r="A9" s="360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 t="s">
        <v>343</v>
      </c>
    </row>
    <row r="10" spans="1:17" x14ac:dyDescent="0.2">
      <c r="A10" s="809" t="s">
        <v>0</v>
      </c>
      <c r="B10" s="774" t="s">
        <v>85</v>
      </c>
      <c r="C10" s="776" t="s">
        <v>74</v>
      </c>
      <c r="D10" s="778" t="s">
        <v>75</v>
      </c>
      <c r="E10" s="811" t="s">
        <v>72</v>
      </c>
      <c r="F10" s="812"/>
      <c r="G10" s="812"/>
      <c r="H10" s="813"/>
      <c r="I10" s="780" t="s">
        <v>73</v>
      </c>
      <c r="J10" s="780" t="s">
        <v>86</v>
      </c>
      <c r="K10" s="782" t="s">
        <v>396</v>
      </c>
      <c r="L10" s="784" t="s">
        <v>413</v>
      </c>
      <c r="M10" s="767" t="s">
        <v>416</v>
      </c>
    </row>
    <row r="11" spans="1:17" ht="24.75" thickBot="1" x14ac:dyDescent="0.25">
      <c r="A11" s="810"/>
      <c r="B11" s="775"/>
      <c r="C11" s="777"/>
      <c r="D11" s="779"/>
      <c r="E11" s="187" t="s">
        <v>87</v>
      </c>
      <c r="F11" s="188" t="s">
        <v>88</v>
      </c>
      <c r="G11" s="188" t="s">
        <v>89</v>
      </c>
      <c r="H11" s="189" t="s">
        <v>90</v>
      </c>
      <c r="I11" s="781"/>
      <c r="J11" s="781"/>
      <c r="K11" s="783"/>
      <c r="L11" s="785"/>
      <c r="M11" s="768"/>
    </row>
    <row r="12" spans="1:17" ht="12.75" x14ac:dyDescent="0.2">
      <c r="A12" s="480" t="s">
        <v>577</v>
      </c>
      <c r="B12" s="149" t="s">
        <v>581</v>
      </c>
      <c r="C12" s="150" t="s">
        <v>28</v>
      </c>
      <c r="D12" s="151" t="s">
        <v>28</v>
      </c>
      <c r="E12" s="152" t="s">
        <v>28</v>
      </c>
      <c r="F12" s="150" t="s">
        <v>91</v>
      </c>
      <c r="G12" s="150" t="s">
        <v>28</v>
      </c>
      <c r="H12" s="151" t="s">
        <v>92</v>
      </c>
      <c r="I12" s="153" t="s">
        <v>29</v>
      </c>
      <c r="J12" s="153" t="s">
        <v>29</v>
      </c>
      <c r="K12" s="383">
        <f>K13+K141+K158+K196+K260+K340+K349+K386+K395</f>
        <v>8214.5214199999991</v>
      </c>
      <c r="L12" s="190">
        <f>L13+L141+L158+L196+L260+L340+L349+L386+L395</f>
        <v>4588.9120000000003</v>
      </c>
      <c r="M12" s="191">
        <f>M13+M141+M158+M196+M260+M340+M349+M386+M395</f>
        <v>4672.4390000000003</v>
      </c>
      <c r="O12" s="309"/>
      <c r="P12" s="309"/>
      <c r="Q12" s="309"/>
    </row>
    <row r="13" spans="1:17" ht="14.25" x14ac:dyDescent="0.2">
      <c r="A13" s="481" t="s">
        <v>1</v>
      </c>
      <c r="B13" s="175" t="s">
        <v>581</v>
      </c>
      <c r="C13" s="174" t="s">
        <v>17</v>
      </c>
      <c r="D13" s="176" t="s">
        <v>28</v>
      </c>
      <c r="E13" s="99" t="s">
        <v>28</v>
      </c>
      <c r="F13" s="174" t="s">
        <v>91</v>
      </c>
      <c r="G13" s="174" t="s">
        <v>28</v>
      </c>
      <c r="H13" s="176" t="s">
        <v>92</v>
      </c>
      <c r="I13" s="100" t="s">
        <v>29</v>
      </c>
      <c r="J13" s="100" t="s">
        <v>29</v>
      </c>
      <c r="K13" s="384">
        <f>K14+K26+K110+K125+K132+K118</f>
        <v>1821.308</v>
      </c>
      <c r="L13" s="192">
        <f>L14+L26+L110+L125+L132+L118</f>
        <v>2030.4840000000002</v>
      </c>
      <c r="M13" s="199">
        <f>M14+M26+M110+M125+M132+M118</f>
        <v>2270.6840000000002</v>
      </c>
      <c r="O13" s="154"/>
      <c r="P13" s="154"/>
      <c r="Q13" s="154"/>
    </row>
    <row r="14" spans="1:17" ht="24" x14ac:dyDescent="0.2">
      <c r="A14" s="482" t="s">
        <v>93</v>
      </c>
      <c r="B14" s="175" t="s">
        <v>581</v>
      </c>
      <c r="C14" s="174" t="s">
        <v>17</v>
      </c>
      <c r="D14" s="176" t="s">
        <v>20</v>
      </c>
      <c r="E14" s="99" t="s">
        <v>28</v>
      </c>
      <c r="F14" s="174" t="s">
        <v>91</v>
      </c>
      <c r="G14" s="174" t="s">
        <v>28</v>
      </c>
      <c r="H14" s="176" t="s">
        <v>92</v>
      </c>
      <c r="I14" s="100" t="s">
        <v>29</v>
      </c>
      <c r="J14" s="100" t="s">
        <v>29</v>
      </c>
      <c r="K14" s="384">
        <f>K15</f>
        <v>546.84</v>
      </c>
      <c r="L14" s="193">
        <f>L15</f>
        <v>611.94000000000005</v>
      </c>
      <c r="M14" s="194">
        <f>M15</f>
        <v>677.04</v>
      </c>
    </row>
    <row r="15" spans="1:17" ht="24" x14ac:dyDescent="0.2">
      <c r="A15" s="10" t="s">
        <v>578</v>
      </c>
      <c r="B15" s="175" t="s">
        <v>581</v>
      </c>
      <c r="C15" s="174" t="s">
        <v>17</v>
      </c>
      <c r="D15" s="176" t="s">
        <v>20</v>
      </c>
      <c r="E15" s="99" t="s">
        <v>17</v>
      </c>
      <c r="F15" s="174" t="s">
        <v>91</v>
      </c>
      <c r="G15" s="174" t="s">
        <v>28</v>
      </c>
      <c r="H15" s="176" t="s">
        <v>92</v>
      </c>
      <c r="I15" s="100" t="s">
        <v>29</v>
      </c>
      <c r="J15" s="100" t="s">
        <v>29</v>
      </c>
      <c r="K15" s="384">
        <f>K16</f>
        <v>546.84</v>
      </c>
      <c r="L15" s="384">
        <f t="shared" ref="L15:M15" si="0">L16</f>
        <v>611.94000000000005</v>
      </c>
      <c r="M15" s="384">
        <f t="shared" si="0"/>
        <v>677.04</v>
      </c>
    </row>
    <row r="16" spans="1:17" x14ac:dyDescent="0.2">
      <c r="A16" s="535" t="s">
        <v>419</v>
      </c>
      <c r="B16" s="536" t="s">
        <v>581</v>
      </c>
      <c r="C16" s="537" t="s">
        <v>17</v>
      </c>
      <c r="D16" s="538" t="s">
        <v>20</v>
      </c>
      <c r="E16" s="539" t="s">
        <v>17</v>
      </c>
      <c r="F16" s="537" t="s">
        <v>420</v>
      </c>
      <c r="G16" s="537" t="s">
        <v>28</v>
      </c>
      <c r="H16" s="538" t="s">
        <v>92</v>
      </c>
      <c r="I16" s="540" t="s">
        <v>29</v>
      </c>
      <c r="J16" s="540" t="s">
        <v>29</v>
      </c>
      <c r="K16" s="541">
        <f>K17</f>
        <v>546.84</v>
      </c>
      <c r="L16" s="541">
        <f t="shared" ref="L16:M16" si="1">L17</f>
        <v>611.94000000000005</v>
      </c>
      <c r="M16" s="541">
        <f t="shared" si="1"/>
        <v>677.04</v>
      </c>
    </row>
    <row r="17" spans="1:13" ht="24" x14ac:dyDescent="0.2">
      <c r="A17" s="572" t="s">
        <v>421</v>
      </c>
      <c r="B17" s="544" t="s">
        <v>581</v>
      </c>
      <c r="C17" s="545" t="s">
        <v>17</v>
      </c>
      <c r="D17" s="546" t="s">
        <v>20</v>
      </c>
      <c r="E17" s="547" t="s">
        <v>17</v>
      </c>
      <c r="F17" s="545" t="s">
        <v>420</v>
      </c>
      <c r="G17" s="545" t="s">
        <v>17</v>
      </c>
      <c r="H17" s="546" t="s">
        <v>92</v>
      </c>
      <c r="I17" s="549" t="s">
        <v>29</v>
      </c>
      <c r="J17" s="549" t="s">
        <v>29</v>
      </c>
      <c r="K17" s="550">
        <f t="shared" ref="K17:M18" si="2">K18</f>
        <v>546.84</v>
      </c>
      <c r="L17" s="553">
        <f t="shared" si="2"/>
        <v>611.94000000000005</v>
      </c>
      <c r="M17" s="554">
        <f t="shared" si="2"/>
        <v>677.04</v>
      </c>
    </row>
    <row r="18" spans="1:13" ht="13.5" x14ac:dyDescent="0.2">
      <c r="A18" s="484" t="s">
        <v>3</v>
      </c>
      <c r="B18" s="175" t="s">
        <v>581</v>
      </c>
      <c r="C18" s="174" t="s">
        <v>17</v>
      </c>
      <c r="D18" s="176" t="s">
        <v>20</v>
      </c>
      <c r="E18" s="99" t="s">
        <v>17</v>
      </c>
      <c r="F18" s="174" t="s">
        <v>420</v>
      </c>
      <c r="G18" s="174" t="s">
        <v>17</v>
      </c>
      <c r="H18" s="176" t="s">
        <v>94</v>
      </c>
      <c r="I18" s="100" t="s">
        <v>29</v>
      </c>
      <c r="J18" s="100" t="s">
        <v>29</v>
      </c>
      <c r="K18" s="384">
        <f>K19</f>
        <v>546.84</v>
      </c>
      <c r="L18" s="192">
        <f t="shared" si="2"/>
        <v>611.94000000000005</v>
      </c>
      <c r="M18" s="199">
        <f t="shared" si="2"/>
        <v>677.04</v>
      </c>
    </row>
    <row r="19" spans="1:13" x14ac:dyDescent="0.2">
      <c r="A19" s="485" t="s">
        <v>59</v>
      </c>
      <c r="B19" s="101" t="s">
        <v>581</v>
      </c>
      <c r="C19" s="178" t="s">
        <v>17</v>
      </c>
      <c r="D19" s="179" t="s">
        <v>20</v>
      </c>
      <c r="E19" s="177" t="s">
        <v>17</v>
      </c>
      <c r="F19" s="178" t="s">
        <v>420</v>
      </c>
      <c r="G19" s="178" t="s">
        <v>17</v>
      </c>
      <c r="H19" s="179" t="s">
        <v>94</v>
      </c>
      <c r="I19" s="102" t="s">
        <v>58</v>
      </c>
      <c r="J19" s="102" t="s">
        <v>29</v>
      </c>
      <c r="K19" s="385">
        <f>K20+K23</f>
        <v>546.84</v>
      </c>
      <c r="L19" s="196">
        <f>L20+L23</f>
        <v>611.94000000000005</v>
      </c>
      <c r="M19" s="197">
        <f>M20+M23</f>
        <v>677.04</v>
      </c>
    </row>
    <row r="20" spans="1:13" x14ac:dyDescent="0.2">
      <c r="A20" s="486" t="s">
        <v>80</v>
      </c>
      <c r="B20" s="425" t="s">
        <v>581</v>
      </c>
      <c r="C20" s="426" t="s">
        <v>17</v>
      </c>
      <c r="D20" s="427" t="s">
        <v>20</v>
      </c>
      <c r="E20" s="428" t="s">
        <v>17</v>
      </c>
      <c r="F20" s="426" t="s">
        <v>420</v>
      </c>
      <c r="G20" s="426" t="s">
        <v>17</v>
      </c>
      <c r="H20" s="427" t="s">
        <v>94</v>
      </c>
      <c r="I20" s="429" t="s">
        <v>25</v>
      </c>
      <c r="J20" s="429" t="s">
        <v>29</v>
      </c>
      <c r="K20" s="430">
        <f>K22</f>
        <v>420</v>
      </c>
      <c r="L20" s="441">
        <f>L22</f>
        <v>470</v>
      </c>
      <c r="M20" s="442">
        <f>M22</f>
        <v>520</v>
      </c>
    </row>
    <row r="21" spans="1:13" x14ac:dyDescent="0.2">
      <c r="A21" s="487" t="s">
        <v>81</v>
      </c>
      <c r="B21" s="101" t="s">
        <v>581</v>
      </c>
      <c r="C21" s="178" t="s">
        <v>17</v>
      </c>
      <c r="D21" s="179" t="s">
        <v>20</v>
      </c>
      <c r="E21" s="177" t="s">
        <v>17</v>
      </c>
      <c r="F21" s="178" t="s">
        <v>420</v>
      </c>
      <c r="G21" s="178" t="s">
        <v>17</v>
      </c>
      <c r="H21" s="179" t="s">
        <v>94</v>
      </c>
      <c r="I21" s="102" t="s">
        <v>25</v>
      </c>
      <c r="J21" s="102" t="s">
        <v>57</v>
      </c>
      <c r="K21" s="385">
        <f>K22</f>
        <v>420</v>
      </c>
      <c r="L21" s="195">
        <f>L22</f>
        <v>470</v>
      </c>
      <c r="M21" s="198">
        <f>M22</f>
        <v>520</v>
      </c>
    </row>
    <row r="22" spans="1:13" x14ac:dyDescent="0.2">
      <c r="A22" s="488" t="s">
        <v>4</v>
      </c>
      <c r="B22" s="339" t="s">
        <v>581</v>
      </c>
      <c r="C22" s="340" t="s">
        <v>17</v>
      </c>
      <c r="D22" s="341" t="s">
        <v>20</v>
      </c>
      <c r="E22" s="342" t="s">
        <v>17</v>
      </c>
      <c r="F22" s="340" t="s">
        <v>420</v>
      </c>
      <c r="G22" s="340" t="s">
        <v>17</v>
      </c>
      <c r="H22" s="341" t="s">
        <v>94</v>
      </c>
      <c r="I22" s="352" t="s">
        <v>25</v>
      </c>
      <c r="J22" s="352" t="s">
        <v>95</v>
      </c>
      <c r="K22" s="386">
        <v>420</v>
      </c>
      <c r="L22" s="346">
        <v>470</v>
      </c>
      <c r="M22" s="347">
        <v>520</v>
      </c>
    </row>
    <row r="23" spans="1:13" ht="22.5" x14ac:dyDescent="0.2">
      <c r="A23" s="489" t="s">
        <v>82</v>
      </c>
      <c r="B23" s="433" t="s">
        <v>581</v>
      </c>
      <c r="C23" s="434" t="s">
        <v>17</v>
      </c>
      <c r="D23" s="435" t="s">
        <v>20</v>
      </c>
      <c r="E23" s="436" t="s">
        <v>17</v>
      </c>
      <c r="F23" s="434" t="s">
        <v>420</v>
      </c>
      <c r="G23" s="434" t="s">
        <v>17</v>
      </c>
      <c r="H23" s="435" t="s">
        <v>94</v>
      </c>
      <c r="I23" s="437" t="s">
        <v>56</v>
      </c>
      <c r="J23" s="437" t="s">
        <v>29</v>
      </c>
      <c r="K23" s="438">
        <f t="shared" ref="K23:M24" si="3">K24</f>
        <v>126.84</v>
      </c>
      <c r="L23" s="439">
        <f t="shared" si="3"/>
        <v>141.94</v>
      </c>
      <c r="M23" s="440">
        <f t="shared" si="3"/>
        <v>157.04</v>
      </c>
    </row>
    <row r="24" spans="1:13" x14ac:dyDescent="0.2">
      <c r="A24" s="490" t="s">
        <v>81</v>
      </c>
      <c r="B24" s="101" t="s">
        <v>581</v>
      </c>
      <c r="C24" s="178" t="s">
        <v>17</v>
      </c>
      <c r="D24" s="179" t="s">
        <v>20</v>
      </c>
      <c r="E24" s="177" t="s">
        <v>17</v>
      </c>
      <c r="F24" s="178" t="s">
        <v>420</v>
      </c>
      <c r="G24" s="178" t="s">
        <v>17</v>
      </c>
      <c r="H24" s="179" t="s">
        <v>94</v>
      </c>
      <c r="I24" s="102" t="s">
        <v>56</v>
      </c>
      <c r="J24" s="102" t="s">
        <v>57</v>
      </c>
      <c r="K24" s="385">
        <f t="shared" si="3"/>
        <v>126.84</v>
      </c>
      <c r="L24" s="196">
        <f t="shared" si="3"/>
        <v>141.94</v>
      </c>
      <c r="M24" s="197">
        <f t="shared" si="3"/>
        <v>157.04</v>
      </c>
    </row>
    <row r="25" spans="1:13" x14ac:dyDescent="0.2">
      <c r="A25" s="488" t="s">
        <v>83</v>
      </c>
      <c r="B25" s="316" t="s">
        <v>581</v>
      </c>
      <c r="C25" s="317" t="s">
        <v>17</v>
      </c>
      <c r="D25" s="318" t="s">
        <v>20</v>
      </c>
      <c r="E25" s="319" t="s">
        <v>17</v>
      </c>
      <c r="F25" s="317" t="s">
        <v>420</v>
      </c>
      <c r="G25" s="317" t="s">
        <v>17</v>
      </c>
      <c r="H25" s="318" t="s">
        <v>94</v>
      </c>
      <c r="I25" s="355" t="s">
        <v>56</v>
      </c>
      <c r="J25" s="352" t="s">
        <v>96</v>
      </c>
      <c r="K25" s="386">
        <v>126.84</v>
      </c>
      <c r="L25" s="346">
        <v>141.94</v>
      </c>
      <c r="M25" s="347">
        <v>157.04</v>
      </c>
    </row>
    <row r="26" spans="1:13" ht="36" x14ac:dyDescent="0.2">
      <c r="A26" s="482" t="s">
        <v>97</v>
      </c>
      <c r="B26" s="175" t="s">
        <v>581</v>
      </c>
      <c r="C26" s="174" t="s">
        <v>17</v>
      </c>
      <c r="D26" s="176" t="s">
        <v>18</v>
      </c>
      <c r="E26" s="99" t="s">
        <v>28</v>
      </c>
      <c r="F26" s="174" t="s">
        <v>91</v>
      </c>
      <c r="G26" s="174" t="s">
        <v>28</v>
      </c>
      <c r="H26" s="176" t="s">
        <v>92</v>
      </c>
      <c r="I26" s="100" t="s">
        <v>29</v>
      </c>
      <c r="J26" s="100" t="s">
        <v>29</v>
      </c>
      <c r="K26" s="384">
        <f>K27</f>
        <v>1243.9680000000001</v>
      </c>
      <c r="L26" s="193">
        <f>L27</f>
        <v>1388.0440000000001</v>
      </c>
      <c r="M26" s="194">
        <f>M27</f>
        <v>1563.144</v>
      </c>
    </row>
    <row r="27" spans="1:13" ht="24" x14ac:dyDescent="0.2">
      <c r="A27" s="10" t="s">
        <v>578</v>
      </c>
      <c r="B27" s="175" t="s">
        <v>581</v>
      </c>
      <c r="C27" s="174" t="s">
        <v>17</v>
      </c>
      <c r="D27" s="176" t="s">
        <v>18</v>
      </c>
      <c r="E27" s="99" t="s">
        <v>17</v>
      </c>
      <c r="F27" s="174" t="s">
        <v>91</v>
      </c>
      <c r="G27" s="174" t="s">
        <v>28</v>
      </c>
      <c r="H27" s="176" t="s">
        <v>92</v>
      </c>
      <c r="I27" s="100" t="s">
        <v>29</v>
      </c>
      <c r="J27" s="100" t="s">
        <v>29</v>
      </c>
      <c r="K27" s="384">
        <f>K29+K89</f>
        <v>1243.9680000000001</v>
      </c>
      <c r="L27" s="193">
        <f>L29+L89</f>
        <v>1388.0440000000001</v>
      </c>
      <c r="M27" s="194">
        <f>M29+M89</f>
        <v>1563.144</v>
      </c>
    </row>
    <row r="28" spans="1:13" x14ac:dyDescent="0.2">
      <c r="A28" s="535" t="s">
        <v>419</v>
      </c>
      <c r="B28" s="536" t="s">
        <v>581</v>
      </c>
      <c r="C28" s="537" t="s">
        <v>17</v>
      </c>
      <c r="D28" s="538" t="s">
        <v>18</v>
      </c>
      <c r="E28" s="539" t="s">
        <v>17</v>
      </c>
      <c r="F28" s="537" t="s">
        <v>420</v>
      </c>
      <c r="G28" s="537" t="s">
        <v>28</v>
      </c>
      <c r="H28" s="538" t="s">
        <v>92</v>
      </c>
      <c r="I28" s="540" t="s">
        <v>29</v>
      </c>
      <c r="J28" s="540" t="s">
        <v>29</v>
      </c>
      <c r="K28" s="541">
        <f>K29+K89</f>
        <v>1243.9680000000001</v>
      </c>
      <c r="L28" s="541">
        <f t="shared" ref="L28:M28" si="4">L29</f>
        <v>1373.99</v>
      </c>
      <c r="M28" s="541">
        <f t="shared" si="4"/>
        <v>1549.09</v>
      </c>
    </row>
    <row r="29" spans="1:13" ht="24" x14ac:dyDescent="0.2">
      <c r="A29" s="572" t="s">
        <v>421</v>
      </c>
      <c r="B29" s="544" t="s">
        <v>581</v>
      </c>
      <c r="C29" s="545" t="s">
        <v>17</v>
      </c>
      <c r="D29" s="546" t="s">
        <v>18</v>
      </c>
      <c r="E29" s="547" t="s">
        <v>17</v>
      </c>
      <c r="F29" s="545" t="s">
        <v>420</v>
      </c>
      <c r="G29" s="545" t="s">
        <v>17</v>
      </c>
      <c r="H29" s="546" t="s">
        <v>92</v>
      </c>
      <c r="I29" s="549" t="s">
        <v>29</v>
      </c>
      <c r="J29" s="549" t="s">
        <v>29</v>
      </c>
      <c r="K29" s="550">
        <f>K30+K79+K84</f>
        <v>1194.26</v>
      </c>
      <c r="L29" s="551">
        <f>L30+L79+L84</f>
        <v>1373.99</v>
      </c>
      <c r="M29" s="552">
        <f>M30+M79+M84</f>
        <v>1549.09</v>
      </c>
    </row>
    <row r="30" spans="1:13" ht="13.5" x14ac:dyDescent="0.2">
      <c r="A30" s="491" t="s">
        <v>2</v>
      </c>
      <c r="B30" s="175" t="s">
        <v>581</v>
      </c>
      <c r="C30" s="174" t="s">
        <v>17</v>
      </c>
      <c r="D30" s="176" t="s">
        <v>18</v>
      </c>
      <c r="E30" s="99" t="s">
        <v>17</v>
      </c>
      <c r="F30" s="174" t="s">
        <v>420</v>
      </c>
      <c r="G30" s="174" t="s">
        <v>17</v>
      </c>
      <c r="H30" s="176" t="s">
        <v>98</v>
      </c>
      <c r="I30" s="100" t="s">
        <v>29</v>
      </c>
      <c r="J30" s="100" t="s">
        <v>29</v>
      </c>
      <c r="K30" s="384">
        <f>K31+K43+K71+K67</f>
        <v>1193.26</v>
      </c>
      <c r="L30" s="192">
        <f t="shared" ref="L30:M30" si="5">L31+L43+L71+L67</f>
        <v>1372.99</v>
      </c>
      <c r="M30" s="199">
        <f t="shared" si="5"/>
        <v>1548.09</v>
      </c>
    </row>
    <row r="31" spans="1:13" x14ac:dyDescent="0.2">
      <c r="A31" s="492" t="s">
        <v>59</v>
      </c>
      <c r="B31" s="175" t="s">
        <v>581</v>
      </c>
      <c r="C31" s="174" t="s">
        <v>17</v>
      </c>
      <c r="D31" s="176" t="s">
        <v>18</v>
      </c>
      <c r="E31" s="99" t="s">
        <v>17</v>
      </c>
      <c r="F31" s="174" t="s">
        <v>420</v>
      </c>
      <c r="G31" s="174" t="s">
        <v>17</v>
      </c>
      <c r="H31" s="176" t="s">
        <v>98</v>
      </c>
      <c r="I31" s="100" t="s">
        <v>58</v>
      </c>
      <c r="J31" s="100" t="s">
        <v>29</v>
      </c>
      <c r="K31" s="384">
        <f>K33+K35+K40</f>
        <v>902.89</v>
      </c>
      <c r="L31" s="192">
        <f>L33+L35+L40</f>
        <v>969.99</v>
      </c>
      <c r="M31" s="199">
        <f>M33+M35+M40</f>
        <v>1035.0899999999999</v>
      </c>
    </row>
    <row r="32" spans="1:13" x14ac:dyDescent="0.2">
      <c r="A32" s="493" t="s">
        <v>80</v>
      </c>
      <c r="B32" s="433" t="s">
        <v>581</v>
      </c>
      <c r="C32" s="434" t="s">
        <v>17</v>
      </c>
      <c r="D32" s="435" t="s">
        <v>18</v>
      </c>
      <c r="E32" s="436" t="s">
        <v>17</v>
      </c>
      <c r="F32" s="434" t="s">
        <v>420</v>
      </c>
      <c r="G32" s="434" t="s">
        <v>17</v>
      </c>
      <c r="H32" s="435" t="s">
        <v>98</v>
      </c>
      <c r="I32" s="437" t="s">
        <v>25</v>
      </c>
      <c r="J32" s="437" t="s">
        <v>29</v>
      </c>
      <c r="K32" s="438">
        <f t="shared" ref="K32:M33" si="6">K33</f>
        <v>693</v>
      </c>
      <c r="L32" s="443">
        <f t="shared" si="6"/>
        <v>745</v>
      </c>
      <c r="M32" s="444">
        <f t="shared" si="6"/>
        <v>795</v>
      </c>
    </row>
    <row r="33" spans="1:13" x14ac:dyDescent="0.2">
      <c r="A33" s="490" t="s">
        <v>81</v>
      </c>
      <c r="B33" s="101" t="s">
        <v>581</v>
      </c>
      <c r="C33" s="178" t="s">
        <v>17</v>
      </c>
      <c r="D33" s="179" t="s">
        <v>18</v>
      </c>
      <c r="E33" s="177" t="s">
        <v>17</v>
      </c>
      <c r="F33" s="178" t="s">
        <v>420</v>
      </c>
      <c r="G33" s="178" t="s">
        <v>17</v>
      </c>
      <c r="H33" s="179" t="s">
        <v>98</v>
      </c>
      <c r="I33" s="102" t="s">
        <v>25</v>
      </c>
      <c r="J33" s="102" t="s">
        <v>57</v>
      </c>
      <c r="K33" s="385">
        <f t="shared" si="6"/>
        <v>693</v>
      </c>
      <c r="L33" s="196">
        <f t="shared" si="6"/>
        <v>745</v>
      </c>
      <c r="M33" s="197">
        <f t="shared" si="6"/>
        <v>795</v>
      </c>
    </row>
    <row r="34" spans="1:13" x14ac:dyDescent="0.2">
      <c r="A34" s="488" t="s">
        <v>4</v>
      </c>
      <c r="B34" s="316" t="s">
        <v>581</v>
      </c>
      <c r="C34" s="317" t="s">
        <v>17</v>
      </c>
      <c r="D34" s="318" t="s">
        <v>18</v>
      </c>
      <c r="E34" s="319" t="s">
        <v>17</v>
      </c>
      <c r="F34" s="317" t="s">
        <v>420</v>
      </c>
      <c r="G34" s="317" t="s">
        <v>17</v>
      </c>
      <c r="H34" s="318" t="s">
        <v>98</v>
      </c>
      <c r="I34" s="355" t="s">
        <v>25</v>
      </c>
      <c r="J34" s="352" t="s">
        <v>95</v>
      </c>
      <c r="K34" s="386">
        <v>693</v>
      </c>
      <c r="L34" s="346">
        <v>745</v>
      </c>
      <c r="M34" s="347">
        <v>795</v>
      </c>
    </row>
    <row r="35" spans="1:13" ht="21.75" x14ac:dyDescent="0.2">
      <c r="A35" s="494" t="s">
        <v>99</v>
      </c>
      <c r="B35" s="433" t="s">
        <v>581</v>
      </c>
      <c r="C35" s="434" t="s">
        <v>17</v>
      </c>
      <c r="D35" s="435" t="s">
        <v>18</v>
      </c>
      <c r="E35" s="436" t="s">
        <v>17</v>
      </c>
      <c r="F35" s="434" t="s">
        <v>420</v>
      </c>
      <c r="G35" s="434" t="s">
        <v>17</v>
      </c>
      <c r="H35" s="435" t="s">
        <v>98</v>
      </c>
      <c r="I35" s="437" t="s">
        <v>100</v>
      </c>
      <c r="J35" s="437" t="s">
        <v>29</v>
      </c>
      <c r="K35" s="438">
        <f>K36+K38</f>
        <v>0</v>
      </c>
      <c r="L35" s="443">
        <f>L36+L38</f>
        <v>0</v>
      </c>
      <c r="M35" s="444">
        <f>M36+M38</f>
        <v>0</v>
      </c>
    </row>
    <row r="36" spans="1:13" x14ac:dyDescent="0.2">
      <c r="A36" s="490" t="s">
        <v>81</v>
      </c>
      <c r="B36" s="101" t="s">
        <v>581</v>
      </c>
      <c r="C36" s="178" t="s">
        <v>17</v>
      </c>
      <c r="D36" s="179" t="s">
        <v>18</v>
      </c>
      <c r="E36" s="177" t="s">
        <v>17</v>
      </c>
      <c r="F36" s="178" t="s">
        <v>420</v>
      </c>
      <c r="G36" s="178" t="s">
        <v>17</v>
      </c>
      <c r="H36" s="179" t="s">
        <v>98</v>
      </c>
      <c r="I36" s="102" t="s">
        <v>100</v>
      </c>
      <c r="J36" s="102" t="s">
        <v>57</v>
      </c>
      <c r="K36" s="385">
        <f>K37</f>
        <v>0</v>
      </c>
      <c r="L36" s="196">
        <f>L37</f>
        <v>0</v>
      </c>
      <c r="M36" s="197">
        <f>M37</f>
        <v>0</v>
      </c>
    </row>
    <row r="37" spans="1:13" x14ac:dyDescent="0.2">
      <c r="A37" s="488" t="s">
        <v>5</v>
      </c>
      <c r="B37" s="316" t="s">
        <v>581</v>
      </c>
      <c r="C37" s="317" t="s">
        <v>17</v>
      </c>
      <c r="D37" s="318" t="s">
        <v>18</v>
      </c>
      <c r="E37" s="319" t="s">
        <v>17</v>
      </c>
      <c r="F37" s="317" t="s">
        <v>420</v>
      </c>
      <c r="G37" s="317" t="s">
        <v>17</v>
      </c>
      <c r="H37" s="318" t="s">
        <v>98</v>
      </c>
      <c r="I37" s="355" t="s">
        <v>100</v>
      </c>
      <c r="J37" s="352" t="s">
        <v>101</v>
      </c>
      <c r="K37" s="386">
        <v>0</v>
      </c>
      <c r="L37" s="346">
        <v>0</v>
      </c>
      <c r="M37" s="347">
        <v>0</v>
      </c>
    </row>
    <row r="38" spans="1:13" x14ac:dyDescent="0.2">
      <c r="A38" s="363" t="s">
        <v>360</v>
      </c>
      <c r="B38" s="101" t="s">
        <v>581</v>
      </c>
      <c r="C38" s="178" t="s">
        <v>17</v>
      </c>
      <c r="D38" s="179" t="s">
        <v>18</v>
      </c>
      <c r="E38" s="177" t="s">
        <v>17</v>
      </c>
      <c r="F38" s="178" t="s">
        <v>420</v>
      </c>
      <c r="G38" s="178" t="s">
        <v>17</v>
      </c>
      <c r="H38" s="179" t="s">
        <v>94</v>
      </c>
      <c r="I38" s="102" t="s">
        <v>100</v>
      </c>
      <c r="J38" s="102" t="s">
        <v>38</v>
      </c>
      <c r="K38" s="387">
        <f>K39</f>
        <v>0</v>
      </c>
      <c r="L38" s="200">
        <f>L39</f>
        <v>0</v>
      </c>
      <c r="M38" s="201">
        <f>M39</f>
        <v>0</v>
      </c>
    </row>
    <row r="39" spans="1:13" x14ac:dyDescent="0.2">
      <c r="A39" s="495" t="s">
        <v>361</v>
      </c>
      <c r="B39" s="339" t="s">
        <v>581</v>
      </c>
      <c r="C39" s="340" t="s">
        <v>17</v>
      </c>
      <c r="D39" s="341" t="s">
        <v>18</v>
      </c>
      <c r="E39" s="342" t="s">
        <v>17</v>
      </c>
      <c r="F39" s="340" t="s">
        <v>420</v>
      </c>
      <c r="G39" s="340" t="s">
        <v>17</v>
      </c>
      <c r="H39" s="341" t="s">
        <v>94</v>
      </c>
      <c r="I39" s="352" t="s">
        <v>100</v>
      </c>
      <c r="J39" s="352" t="s">
        <v>41</v>
      </c>
      <c r="K39" s="386">
        <v>0</v>
      </c>
      <c r="L39" s="346"/>
      <c r="M39" s="347"/>
    </row>
    <row r="40" spans="1:13" ht="23.25" customHeight="1" x14ac:dyDescent="0.2">
      <c r="A40" s="494" t="s">
        <v>82</v>
      </c>
      <c r="B40" s="433" t="s">
        <v>581</v>
      </c>
      <c r="C40" s="434" t="s">
        <v>17</v>
      </c>
      <c r="D40" s="435" t="s">
        <v>18</v>
      </c>
      <c r="E40" s="436" t="s">
        <v>17</v>
      </c>
      <c r="F40" s="434" t="s">
        <v>420</v>
      </c>
      <c r="G40" s="434" t="s">
        <v>17</v>
      </c>
      <c r="H40" s="435" t="s">
        <v>98</v>
      </c>
      <c r="I40" s="437" t="s">
        <v>56</v>
      </c>
      <c r="J40" s="437" t="s">
        <v>29</v>
      </c>
      <c r="K40" s="438">
        <f t="shared" ref="K40:M41" si="7">K41</f>
        <v>209.89</v>
      </c>
      <c r="L40" s="439">
        <f>L41</f>
        <v>224.99</v>
      </c>
      <c r="M40" s="440">
        <f t="shared" si="7"/>
        <v>240.09</v>
      </c>
    </row>
    <row r="41" spans="1:13" x14ac:dyDescent="0.2">
      <c r="A41" s="490" t="s">
        <v>81</v>
      </c>
      <c r="B41" s="175" t="s">
        <v>581</v>
      </c>
      <c r="C41" s="178" t="s">
        <v>17</v>
      </c>
      <c r="D41" s="179" t="s">
        <v>18</v>
      </c>
      <c r="E41" s="99" t="s">
        <v>17</v>
      </c>
      <c r="F41" s="174" t="s">
        <v>420</v>
      </c>
      <c r="G41" s="178" t="s">
        <v>17</v>
      </c>
      <c r="H41" s="179" t="s">
        <v>98</v>
      </c>
      <c r="I41" s="102" t="s">
        <v>56</v>
      </c>
      <c r="J41" s="102" t="s">
        <v>57</v>
      </c>
      <c r="K41" s="385">
        <f t="shared" si="7"/>
        <v>209.89</v>
      </c>
      <c r="L41" s="196">
        <f t="shared" si="7"/>
        <v>224.99</v>
      </c>
      <c r="M41" s="197">
        <f t="shared" si="7"/>
        <v>240.09</v>
      </c>
    </row>
    <row r="42" spans="1:13" x14ac:dyDescent="0.2">
      <c r="A42" s="488" t="s">
        <v>83</v>
      </c>
      <c r="B42" s="339" t="s">
        <v>581</v>
      </c>
      <c r="C42" s="317" t="s">
        <v>17</v>
      </c>
      <c r="D42" s="318" t="s">
        <v>18</v>
      </c>
      <c r="E42" s="342" t="s">
        <v>17</v>
      </c>
      <c r="F42" s="340" t="s">
        <v>420</v>
      </c>
      <c r="G42" s="317" t="s">
        <v>17</v>
      </c>
      <c r="H42" s="318" t="s">
        <v>98</v>
      </c>
      <c r="I42" s="355" t="s">
        <v>56</v>
      </c>
      <c r="J42" s="352" t="s">
        <v>96</v>
      </c>
      <c r="K42" s="386">
        <v>209.89</v>
      </c>
      <c r="L42" s="346">
        <v>224.99</v>
      </c>
      <c r="M42" s="347">
        <v>240.09</v>
      </c>
    </row>
    <row r="43" spans="1:13" ht="14.25" customHeight="1" x14ac:dyDescent="0.2">
      <c r="A43" s="496" t="s">
        <v>128</v>
      </c>
      <c r="B43" s="175" t="s">
        <v>581</v>
      </c>
      <c r="C43" s="178" t="s">
        <v>17</v>
      </c>
      <c r="D43" s="179" t="s">
        <v>18</v>
      </c>
      <c r="E43" s="99" t="s">
        <v>17</v>
      </c>
      <c r="F43" s="174" t="s">
        <v>420</v>
      </c>
      <c r="G43" s="178" t="s">
        <v>17</v>
      </c>
      <c r="H43" s="179" t="s">
        <v>98</v>
      </c>
      <c r="I43" s="102" t="s">
        <v>60</v>
      </c>
      <c r="J43" s="103" t="s">
        <v>29</v>
      </c>
      <c r="K43" s="387">
        <f>K44+K52+K62</f>
        <v>288.37</v>
      </c>
      <c r="L43" s="387">
        <f t="shared" ref="L43:M43" si="8">L44+L52+L62</f>
        <v>401</v>
      </c>
      <c r="M43" s="473">
        <f t="shared" si="8"/>
        <v>511</v>
      </c>
    </row>
    <row r="44" spans="1:13" x14ac:dyDescent="0.2">
      <c r="A44" s="494" t="s">
        <v>102</v>
      </c>
      <c r="B44" s="433" t="s">
        <v>581</v>
      </c>
      <c r="C44" s="434" t="s">
        <v>17</v>
      </c>
      <c r="D44" s="435" t="s">
        <v>18</v>
      </c>
      <c r="E44" s="436" t="s">
        <v>17</v>
      </c>
      <c r="F44" s="434" t="s">
        <v>420</v>
      </c>
      <c r="G44" s="434" t="s">
        <v>17</v>
      </c>
      <c r="H44" s="435" t="s">
        <v>98</v>
      </c>
      <c r="I44" s="445" t="s">
        <v>61</v>
      </c>
      <c r="J44" s="445" t="s">
        <v>29</v>
      </c>
      <c r="K44" s="438">
        <f>K45+K49</f>
        <v>104.5</v>
      </c>
      <c r="L44" s="443">
        <f>L45+L49</f>
        <v>130</v>
      </c>
      <c r="M44" s="444">
        <f>M45+M49</f>
        <v>180</v>
      </c>
    </row>
    <row r="45" spans="1:13" x14ac:dyDescent="0.2">
      <c r="A45" s="490" t="s">
        <v>121</v>
      </c>
      <c r="B45" s="175" t="s">
        <v>581</v>
      </c>
      <c r="C45" s="174" t="s">
        <v>17</v>
      </c>
      <c r="D45" s="176" t="s">
        <v>18</v>
      </c>
      <c r="E45" s="99" t="s">
        <v>17</v>
      </c>
      <c r="F45" s="174" t="s">
        <v>420</v>
      </c>
      <c r="G45" s="174" t="s">
        <v>17</v>
      </c>
      <c r="H45" s="176" t="s">
        <v>98</v>
      </c>
      <c r="I45" s="104" t="s">
        <v>61</v>
      </c>
      <c r="J45" s="104" t="s">
        <v>34</v>
      </c>
      <c r="K45" s="384">
        <f>K46</f>
        <v>104.5</v>
      </c>
      <c r="L45" s="192">
        <f>L46</f>
        <v>130</v>
      </c>
      <c r="M45" s="199">
        <f>M46</f>
        <v>180</v>
      </c>
    </row>
    <row r="46" spans="1:13" x14ac:dyDescent="0.2">
      <c r="A46" s="490" t="s">
        <v>103</v>
      </c>
      <c r="B46" s="175" t="s">
        <v>581</v>
      </c>
      <c r="C46" s="178" t="s">
        <v>17</v>
      </c>
      <c r="D46" s="179" t="s">
        <v>18</v>
      </c>
      <c r="E46" s="99" t="s">
        <v>17</v>
      </c>
      <c r="F46" s="174" t="s">
        <v>420</v>
      </c>
      <c r="G46" s="178" t="s">
        <v>17</v>
      </c>
      <c r="H46" s="179" t="s">
        <v>98</v>
      </c>
      <c r="I46" s="102" t="s">
        <v>61</v>
      </c>
      <c r="J46" s="102" t="s">
        <v>38</v>
      </c>
      <c r="K46" s="385">
        <f>K47+K48</f>
        <v>104.5</v>
      </c>
      <c r="L46" s="196">
        <f>L47+L48</f>
        <v>130</v>
      </c>
      <c r="M46" s="197">
        <f>M47+M48</f>
        <v>180</v>
      </c>
    </row>
    <row r="47" spans="1:13" x14ac:dyDescent="0.2">
      <c r="A47" s="488" t="s">
        <v>104</v>
      </c>
      <c r="B47" s="339" t="s">
        <v>581</v>
      </c>
      <c r="C47" s="317" t="s">
        <v>17</v>
      </c>
      <c r="D47" s="318" t="s">
        <v>18</v>
      </c>
      <c r="E47" s="342" t="s">
        <v>17</v>
      </c>
      <c r="F47" s="340" t="s">
        <v>420</v>
      </c>
      <c r="G47" s="317" t="s">
        <v>17</v>
      </c>
      <c r="H47" s="318" t="s">
        <v>98</v>
      </c>
      <c r="I47" s="355" t="s">
        <v>61</v>
      </c>
      <c r="J47" s="352" t="s">
        <v>63</v>
      </c>
      <c r="K47" s="386">
        <v>56</v>
      </c>
      <c r="L47" s="346">
        <v>60</v>
      </c>
      <c r="M47" s="347">
        <v>70</v>
      </c>
    </row>
    <row r="48" spans="1:13" x14ac:dyDescent="0.2">
      <c r="A48" s="488" t="s">
        <v>105</v>
      </c>
      <c r="B48" s="339" t="s">
        <v>581</v>
      </c>
      <c r="C48" s="317" t="s">
        <v>17</v>
      </c>
      <c r="D48" s="318" t="s">
        <v>18</v>
      </c>
      <c r="E48" s="342" t="s">
        <v>17</v>
      </c>
      <c r="F48" s="340" t="s">
        <v>420</v>
      </c>
      <c r="G48" s="317" t="s">
        <v>17</v>
      </c>
      <c r="H48" s="318" t="s">
        <v>98</v>
      </c>
      <c r="I48" s="355" t="s">
        <v>61</v>
      </c>
      <c r="J48" s="352" t="s">
        <v>41</v>
      </c>
      <c r="K48" s="386">
        <v>48.5</v>
      </c>
      <c r="L48" s="346">
        <v>70</v>
      </c>
      <c r="M48" s="347">
        <v>110</v>
      </c>
    </row>
    <row r="49" spans="1:13" x14ac:dyDescent="0.2">
      <c r="A49" s="490" t="s">
        <v>7</v>
      </c>
      <c r="B49" s="175" t="s">
        <v>581</v>
      </c>
      <c r="C49" s="178" t="s">
        <v>17</v>
      </c>
      <c r="D49" s="179" t="s">
        <v>18</v>
      </c>
      <c r="E49" s="99" t="s">
        <v>17</v>
      </c>
      <c r="F49" s="174" t="s">
        <v>420</v>
      </c>
      <c r="G49" s="178" t="s">
        <v>17</v>
      </c>
      <c r="H49" s="179" t="s">
        <v>98</v>
      </c>
      <c r="I49" s="102" t="s">
        <v>61</v>
      </c>
      <c r="J49" s="102" t="s">
        <v>31</v>
      </c>
      <c r="K49" s="387">
        <f>SUM(K50:K51)</f>
        <v>0</v>
      </c>
      <c r="L49" s="200">
        <f>SUM(L50:L51)</f>
        <v>0</v>
      </c>
      <c r="M49" s="201">
        <f>SUM(M50:M51)</f>
        <v>0</v>
      </c>
    </row>
    <row r="50" spans="1:13" x14ac:dyDescent="0.2">
      <c r="A50" s="490" t="s">
        <v>8</v>
      </c>
      <c r="B50" s="175" t="s">
        <v>581</v>
      </c>
      <c r="C50" s="178" t="s">
        <v>17</v>
      </c>
      <c r="D50" s="179" t="s">
        <v>18</v>
      </c>
      <c r="E50" s="99" t="s">
        <v>17</v>
      </c>
      <c r="F50" s="174" t="s">
        <v>420</v>
      </c>
      <c r="G50" s="178" t="s">
        <v>17</v>
      </c>
      <c r="H50" s="179" t="s">
        <v>98</v>
      </c>
      <c r="I50" s="102" t="s">
        <v>61</v>
      </c>
      <c r="J50" s="103" t="s">
        <v>62</v>
      </c>
      <c r="K50" s="387">
        <v>0</v>
      </c>
      <c r="L50" s="204">
        <v>0</v>
      </c>
      <c r="M50" s="205">
        <v>0</v>
      </c>
    </row>
    <row r="51" spans="1:13" x14ac:dyDescent="0.2">
      <c r="A51" s="490" t="s">
        <v>9</v>
      </c>
      <c r="B51" s="175" t="s">
        <v>581</v>
      </c>
      <c r="C51" s="178" t="s">
        <v>17</v>
      </c>
      <c r="D51" s="179" t="s">
        <v>18</v>
      </c>
      <c r="E51" s="99" t="s">
        <v>17</v>
      </c>
      <c r="F51" s="174" t="s">
        <v>420</v>
      </c>
      <c r="G51" s="178" t="s">
        <v>17</v>
      </c>
      <c r="H51" s="179" t="s">
        <v>98</v>
      </c>
      <c r="I51" s="102" t="s">
        <v>61</v>
      </c>
      <c r="J51" s="103" t="s">
        <v>32</v>
      </c>
      <c r="K51" s="387">
        <v>0</v>
      </c>
      <c r="L51" s="204">
        <v>0</v>
      </c>
      <c r="M51" s="205">
        <v>0</v>
      </c>
    </row>
    <row r="52" spans="1:13" ht="21.75" x14ac:dyDescent="0.2">
      <c r="A52" s="494" t="s">
        <v>106</v>
      </c>
      <c r="B52" s="433" t="s">
        <v>581</v>
      </c>
      <c r="C52" s="434" t="s">
        <v>17</v>
      </c>
      <c r="D52" s="435" t="s">
        <v>18</v>
      </c>
      <c r="E52" s="436" t="s">
        <v>17</v>
      </c>
      <c r="F52" s="434" t="s">
        <v>420</v>
      </c>
      <c r="G52" s="434" t="s">
        <v>17</v>
      </c>
      <c r="H52" s="435" t="s">
        <v>98</v>
      </c>
      <c r="I52" s="445" t="s">
        <v>19</v>
      </c>
      <c r="J52" s="445" t="s">
        <v>29</v>
      </c>
      <c r="K52" s="438">
        <f>K53+K59</f>
        <v>182.87</v>
      </c>
      <c r="L52" s="443">
        <f>L53+L59</f>
        <v>270</v>
      </c>
      <c r="M52" s="444">
        <f>M53+M59</f>
        <v>330</v>
      </c>
    </row>
    <row r="53" spans="1:13" x14ac:dyDescent="0.2">
      <c r="A53" s="490" t="s">
        <v>121</v>
      </c>
      <c r="B53" s="175" t="s">
        <v>581</v>
      </c>
      <c r="C53" s="174" t="s">
        <v>17</v>
      </c>
      <c r="D53" s="176" t="s">
        <v>18</v>
      </c>
      <c r="E53" s="99" t="s">
        <v>17</v>
      </c>
      <c r="F53" s="174" t="s">
        <v>420</v>
      </c>
      <c r="G53" s="174" t="s">
        <v>17</v>
      </c>
      <c r="H53" s="176" t="s">
        <v>98</v>
      </c>
      <c r="I53" s="104" t="s">
        <v>19</v>
      </c>
      <c r="J53" s="104" t="s">
        <v>34</v>
      </c>
      <c r="K53" s="384">
        <f>K54</f>
        <v>102.87</v>
      </c>
      <c r="L53" s="192">
        <f>L54</f>
        <v>180</v>
      </c>
      <c r="M53" s="199">
        <f>M54</f>
        <v>230</v>
      </c>
    </row>
    <row r="54" spans="1:13" x14ac:dyDescent="0.2">
      <c r="A54" s="490" t="s">
        <v>103</v>
      </c>
      <c r="B54" s="175" t="s">
        <v>581</v>
      </c>
      <c r="C54" s="178" t="s">
        <v>17</v>
      </c>
      <c r="D54" s="179" t="s">
        <v>18</v>
      </c>
      <c r="E54" s="99" t="s">
        <v>17</v>
      </c>
      <c r="F54" s="174" t="s">
        <v>420</v>
      </c>
      <c r="G54" s="178" t="s">
        <v>17</v>
      </c>
      <c r="H54" s="179" t="s">
        <v>98</v>
      </c>
      <c r="I54" s="102" t="s">
        <v>19</v>
      </c>
      <c r="J54" s="102" t="s">
        <v>38</v>
      </c>
      <c r="K54" s="385">
        <f>SUM(K55:K58)</f>
        <v>102.87</v>
      </c>
      <c r="L54" s="195">
        <f>SUM(L55:L58)</f>
        <v>180</v>
      </c>
      <c r="M54" s="198">
        <f>SUM(M55:M58)</f>
        <v>230</v>
      </c>
    </row>
    <row r="55" spans="1:13" x14ac:dyDescent="0.2">
      <c r="A55" s="488" t="s">
        <v>49</v>
      </c>
      <c r="B55" s="268" t="s">
        <v>581</v>
      </c>
      <c r="C55" s="271" t="s">
        <v>17</v>
      </c>
      <c r="D55" s="272" t="s">
        <v>18</v>
      </c>
      <c r="E55" s="270" t="s">
        <v>17</v>
      </c>
      <c r="F55" s="269" t="s">
        <v>420</v>
      </c>
      <c r="G55" s="271" t="s">
        <v>17</v>
      </c>
      <c r="H55" s="272" t="s">
        <v>98</v>
      </c>
      <c r="I55" s="274" t="s">
        <v>19</v>
      </c>
      <c r="J55" s="103" t="s">
        <v>48</v>
      </c>
      <c r="K55" s="387"/>
      <c r="L55" s="204"/>
      <c r="M55" s="205"/>
    </row>
    <row r="56" spans="1:13" x14ac:dyDescent="0.2">
      <c r="A56" s="488" t="s">
        <v>6</v>
      </c>
      <c r="B56" s="339" t="s">
        <v>581</v>
      </c>
      <c r="C56" s="317" t="s">
        <v>17</v>
      </c>
      <c r="D56" s="318" t="s">
        <v>18</v>
      </c>
      <c r="E56" s="342" t="s">
        <v>17</v>
      </c>
      <c r="F56" s="340" t="s">
        <v>420</v>
      </c>
      <c r="G56" s="317" t="s">
        <v>17</v>
      </c>
      <c r="H56" s="318" t="s">
        <v>98</v>
      </c>
      <c r="I56" s="355" t="s">
        <v>19</v>
      </c>
      <c r="J56" s="352" t="s">
        <v>39</v>
      </c>
      <c r="K56" s="386">
        <v>0</v>
      </c>
      <c r="L56" s="346">
        <v>0</v>
      </c>
      <c r="M56" s="347">
        <v>0</v>
      </c>
    </row>
    <row r="57" spans="1:13" x14ac:dyDescent="0.2">
      <c r="A57" s="488" t="s">
        <v>107</v>
      </c>
      <c r="B57" s="339" t="s">
        <v>581</v>
      </c>
      <c r="C57" s="317" t="s">
        <v>17</v>
      </c>
      <c r="D57" s="318" t="s">
        <v>18</v>
      </c>
      <c r="E57" s="342" t="s">
        <v>17</v>
      </c>
      <c r="F57" s="340" t="s">
        <v>420</v>
      </c>
      <c r="G57" s="317" t="s">
        <v>17</v>
      </c>
      <c r="H57" s="318" t="s">
        <v>98</v>
      </c>
      <c r="I57" s="355" t="s">
        <v>19</v>
      </c>
      <c r="J57" s="352" t="s">
        <v>45</v>
      </c>
      <c r="K57" s="386">
        <v>0</v>
      </c>
      <c r="L57" s="346">
        <v>0</v>
      </c>
      <c r="M57" s="347">
        <v>0</v>
      </c>
    </row>
    <row r="58" spans="1:13" x14ac:dyDescent="0.2">
      <c r="A58" s="488" t="s">
        <v>105</v>
      </c>
      <c r="B58" s="339" t="s">
        <v>581</v>
      </c>
      <c r="C58" s="317" t="s">
        <v>17</v>
      </c>
      <c r="D58" s="318" t="s">
        <v>18</v>
      </c>
      <c r="E58" s="342" t="s">
        <v>17</v>
      </c>
      <c r="F58" s="340" t="s">
        <v>420</v>
      </c>
      <c r="G58" s="317" t="s">
        <v>17</v>
      </c>
      <c r="H58" s="318" t="s">
        <v>98</v>
      </c>
      <c r="I58" s="355" t="s">
        <v>19</v>
      </c>
      <c r="J58" s="352" t="s">
        <v>41</v>
      </c>
      <c r="K58" s="386">
        <v>102.87</v>
      </c>
      <c r="L58" s="346">
        <v>180</v>
      </c>
      <c r="M58" s="347">
        <v>230</v>
      </c>
    </row>
    <row r="59" spans="1:13" x14ac:dyDescent="0.2">
      <c r="A59" s="490" t="s">
        <v>7</v>
      </c>
      <c r="B59" s="175" t="s">
        <v>581</v>
      </c>
      <c r="C59" s="178" t="s">
        <v>17</v>
      </c>
      <c r="D59" s="179" t="s">
        <v>18</v>
      </c>
      <c r="E59" s="99" t="s">
        <v>17</v>
      </c>
      <c r="F59" s="269" t="s">
        <v>420</v>
      </c>
      <c r="G59" s="178" t="s">
        <v>17</v>
      </c>
      <c r="H59" s="179" t="s">
        <v>98</v>
      </c>
      <c r="I59" s="102" t="s">
        <v>19</v>
      </c>
      <c r="J59" s="102" t="s">
        <v>31</v>
      </c>
      <c r="K59" s="385">
        <f>K60+K61</f>
        <v>80</v>
      </c>
      <c r="L59" s="195">
        <f>L60+L61</f>
        <v>90</v>
      </c>
      <c r="M59" s="198">
        <v>100</v>
      </c>
    </row>
    <row r="60" spans="1:13" x14ac:dyDescent="0.2">
      <c r="A60" s="488" t="s">
        <v>8</v>
      </c>
      <c r="B60" s="268" t="s">
        <v>581</v>
      </c>
      <c r="C60" s="271" t="s">
        <v>17</v>
      </c>
      <c r="D60" s="272" t="s">
        <v>18</v>
      </c>
      <c r="E60" s="270" t="s">
        <v>17</v>
      </c>
      <c r="F60" s="269" t="s">
        <v>420</v>
      </c>
      <c r="G60" s="271" t="s">
        <v>17</v>
      </c>
      <c r="H60" s="272" t="s">
        <v>98</v>
      </c>
      <c r="I60" s="274" t="s">
        <v>19</v>
      </c>
      <c r="J60" s="103" t="s">
        <v>62</v>
      </c>
      <c r="K60" s="387">
        <v>0</v>
      </c>
      <c r="L60" s="204">
        <v>0</v>
      </c>
      <c r="M60" s="205">
        <v>0</v>
      </c>
    </row>
    <row r="61" spans="1:13" x14ac:dyDescent="0.2">
      <c r="A61" s="488" t="s">
        <v>9</v>
      </c>
      <c r="B61" s="339" t="s">
        <v>581</v>
      </c>
      <c r="C61" s="317" t="s">
        <v>17</v>
      </c>
      <c r="D61" s="318" t="s">
        <v>18</v>
      </c>
      <c r="E61" s="342" t="s">
        <v>17</v>
      </c>
      <c r="F61" s="340" t="s">
        <v>420</v>
      </c>
      <c r="G61" s="317" t="s">
        <v>17</v>
      </c>
      <c r="H61" s="318" t="s">
        <v>98</v>
      </c>
      <c r="I61" s="355" t="s">
        <v>19</v>
      </c>
      <c r="J61" s="352" t="s">
        <v>32</v>
      </c>
      <c r="K61" s="386">
        <v>80</v>
      </c>
      <c r="L61" s="346">
        <v>90</v>
      </c>
      <c r="M61" s="347">
        <v>10</v>
      </c>
    </row>
    <row r="62" spans="1:13" x14ac:dyDescent="0.2">
      <c r="A62" s="494" t="s">
        <v>399</v>
      </c>
      <c r="B62" s="446" t="s">
        <v>581</v>
      </c>
      <c r="C62" s="312" t="s">
        <v>17</v>
      </c>
      <c r="D62" s="313" t="s">
        <v>18</v>
      </c>
      <c r="E62" s="447" t="s">
        <v>17</v>
      </c>
      <c r="F62" s="448" t="s">
        <v>420</v>
      </c>
      <c r="G62" s="312" t="s">
        <v>17</v>
      </c>
      <c r="H62" s="313" t="s">
        <v>98</v>
      </c>
      <c r="I62" s="449" t="s">
        <v>398</v>
      </c>
      <c r="J62" s="450" t="s">
        <v>29</v>
      </c>
      <c r="K62" s="451">
        <f>K63</f>
        <v>1</v>
      </c>
      <c r="L62" s="451">
        <f t="shared" ref="L62:M62" si="9">L63</f>
        <v>1</v>
      </c>
      <c r="M62" s="474">
        <f t="shared" si="9"/>
        <v>1</v>
      </c>
    </row>
    <row r="63" spans="1:13" x14ac:dyDescent="0.2">
      <c r="A63" s="490" t="s">
        <v>121</v>
      </c>
      <c r="B63" s="372" t="s">
        <v>581</v>
      </c>
      <c r="C63" s="328" t="s">
        <v>17</v>
      </c>
      <c r="D63" s="329" t="s">
        <v>18</v>
      </c>
      <c r="E63" s="375" t="s">
        <v>17</v>
      </c>
      <c r="F63" s="269" t="s">
        <v>420</v>
      </c>
      <c r="G63" s="328" t="s">
        <v>17</v>
      </c>
      <c r="H63" s="329" t="s">
        <v>98</v>
      </c>
      <c r="I63" s="381" t="s">
        <v>398</v>
      </c>
      <c r="J63" s="382" t="s">
        <v>34</v>
      </c>
      <c r="K63" s="388">
        <f>K64</f>
        <v>1</v>
      </c>
      <c r="L63" s="388">
        <f t="shared" ref="L63:M63" si="10">L64</f>
        <v>1</v>
      </c>
      <c r="M63" s="475">
        <f t="shared" si="10"/>
        <v>1</v>
      </c>
    </row>
    <row r="64" spans="1:13" x14ac:dyDescent="0.2">
      <c r="A64" s="490" t="s">
        <v>103</v>
      </c>
      <c r="B64" s="175" t="s">
        <v>581</v>
      </c>
      <c r="C64" s="178" t="s">
        <v>17</v>
      </c>
      <c r="D64" s="179" t="s">
        <v>18</v>
      </c>
      <c r="E64" s="99" t="s">
        <v>17</v>
      </c>
      <c r="F64" s="269" t="s">
        <v>420</v>
      </c>
      <c r="G64" s="178" t="s">
        <v>17</v>
      </c>
      <c r="H64" s="179" t="s">
        <v>98</v>
      </c>
      <c r="I64" s="102" t="s">
        <v>398</v>
      </c>
      <c r="J64" s="102" t="s">
        <v>38</v>
      </c>
      <c r="K64" s="388">
        <f>K65</f>
        <v>1</v>
      </c>
      <c r="L64" s="388">
        <f t="shared" ref="L64:M64" si="11">L65</f>
        <v>1</v>
      </c>
      <c r="M64" s="475">
        <f t="shared" si="11"/>
        <v>1</v>
      </c>
    </row>
    <row r="65" spans="1:13" x14ac:dyDescent="0.2">
      <c r="A65" s="488" t="s">
        <v>6</v>
      </c>
      <c r="B65" s="339" t="s">
        <v>581</v>
      </c>
      <c r="C65" s="317" t="s">
        <v>17</v>
      </c>
      <c r="D65" s="318" t="s">
        <v>18</v>
      </c>
      <c r="E65" s="342" t="s">
        <v>17</v>
      </c>
      <c r="F65" s="340" t="s">
        <v>420</v>
      </c>
      <c r="G65" s="317" t="s">
        <v>17</v>
      </c>
      <c r="H65" s="318" t="s">
        <v>98</v>
      </c>
      <c r="I65" s="355" t="s">
        <v>398</v>
      </c>
      <c r="J65" s="352" t="s">
        <v>39</v>
      </c>
      <c r="K65" s="386">
        <v>1</v>
      </c>
      <c r="L65" s="345">
        <v>1</v>
      </c>
      <c r="M65" s="366">
        <v>1</v>
      </c>
    </row>
    <row r="66" spans="1:13" x14ac:dyDescent="0.2">
      <c r="A66" s="483" t="s">
        <v>355</v>
      </c>
      <c r="B66" s="268" t="s">
        <v>581</v>
      </c>
      <c r="C66" s="271" t="s">
        <v>17</v>
      </c>
      <c r="D66" s="272" t="s">
        <v>18</v>
      </c>
      <c r="E66" s="270" t="s">
        <v>17</v>
      </c>
      <c r="F66" s="269" t="s">
        <v>420</v>
      </c>
      <c r="G66" s="271" t="s">
        <v>17</v>
      </c>
      <c r="H66" s="272" t="s">
        <v>98</v>
      </c>
      <c r="I66" s="274" t="s">
        <v>356</v>
      </c>
      <c r="J66" s="103" t="s">
        <v>29</v>
      </c>
      <c r="K66" s="387">
        <f>K67+K71</f>
        <v>2</v>
      </c>
      <c r="L66" s="200">
        <f t="shared" ref="L66:M66" si="12">L67+L71</f>
        <v>2</v>
      </c>
      <c r="M66" s="201">
        <f t="shared" si="12"/>
        <v>2</v>
      </c>
    </row>
    <row r="67" spans="1:13" x14ac:dyDescent="0.2">
      <c r="A67" s="488" t="s">
        <v>384</v>
      </c>
      <c r="B67" s="268" t="s">
        <v>581</v>
      </c>
      <c r="C67" s="271" t="s">
        <v>17</v>
      </c>
      <c r="D67" s="272" t="s">
        <v>18</v>
      </c>
      <c r="E67" s="270" t="s">
        <v>17</v>
      </c>
      <c r="F67" s="269" t="s">
        <v>420</v>
      </c>
      <c r="G67" s="271" t="s">
        <v>17</v>
      </c>
      <c r="H67" s="272" t="s">
        <v>98</v>
      </c>
      <c r="I67" s="274" t="s">
        <v>385</v>
      </c>
      <c r="J67" s="103" t="s">
        <v>29</v>
      </c>
      <c r="K67" s="387">
        <f>K68</f>
        <v>0</v>
      </c>
      <c r="L67" s="200">
        <f t="shared" ref="L67:M67" si="13">L68</f>
        <v>0</v>
      </c>
      <c r="M67" s="201">
        <f t="shared" si="13"/>
        <v>0</v>
      </c>
    </row>
    <row r="68" spans="1:13" ht="22.5" x14ac:dyDescent="0.2">
      <c r="A68" s="497" t="s">
        <v>386</v>
      </c>
      <c r="B68" s="446" t="s">
        <v>581</v>
      </c>
      <c r="C68" s="312" t="s">
        <v>17</v>
      </c>
      <c r="D68" s="313" t="s">
        <v>18</v>
      </c>
      <c r="E68" s="447" t="s">
        <v>17</v>
      </c>
      <c r="F68" s="448" t="s">
        <v>420</v>
      </c>
      <c r="G68" s="312" t="s">
        <v>17</v>
      </c>
      <c r="H68" s="313" t="s">
        <v>98</v>
      </c>
      <c r="I68" s="449" t="s">
        <v>387</v>
      </c>
      <c r="J68" s="450" t="s">
        <v>29</v>
      </c>
      <c r="K68" s="451">
        <f>K69</f>
        <v>0</v>
      </c>
      <c r="L68" s="452">
        <f t="shared" ref="L68:M68" si="14">L69</f>
        <v>0</v>
      </c>
      <c r="M68" s="453">
        <f t="shared" si="14"/>
        <v>0</v>
      </c>
    </row>
    <row r="69" spans="1:13" x14ac:dyDescent="0.2">
      <c r="A69" s="488" t="s">
        <v>71</v>
      </c>
      <c r="B69" s="268" t="s">
        <v>581</v>
      </c>
      <c r="C69" s="271" t="s">
        <v>17</v>
      </c>
      <c r="D69" s="272" t="s">
        <v>18</v>
      </c>
      <c r="E69" s="270" t="s">
        <v>17</v>
      </c>
      <c r="F69" s="269" t="s">
        <v>420</v>
      </c>
      <c r="G69" s="271" t="s">
        <v>17</v>
      </c>
      <c r="H69" s="272" t="s">
        <v>98</v>
      </c>
      <c r="I69" s="274" t="s">
        <v>387</v>
      </c>
      <c r="J69" s="103" t="s">
        <v>55</v>
      </c>
      <c r="K69" s="387">
        <f>K70</f>
        <v>0</v>
      </c>
      <c r="L69" s="200">
        <f t="shared" ref="L69:M69" si="15">L70</f>
        <v>0</v>
      </c>
      <c r="M69" s="201">
        <f t="shared" si="15"/>
        <v>0</v>
      </c>
    </row>
    <row r="70" spans="1:13" x14ac:dyDescent="0.2">
      <c r="A70" s="488" t="s">
        <v>388</v>
      </c>
      <c r="B70" s="339" t="s">
        <v>581</v>
      </c>
      <c r="C70" s="317" t="s">
        <v>17</v>
      </c>
      <c r="D70" s="318" t="s">
        <v>18</v>
      </c>
      <c r="E70" s="342" t="s">
        <v>17</v>
      </c>
      <c r="F70" s="340" t="s">
        <v>420</v>
      </c>
      <c r="G70" s="317" t="s">
        <v>17</v>
      </c>
      <c r="H70" s="318" t="s">
        <v>98</v>
      </c>
      <c r="I70" s="355" t="s">
        <v>387</v>
      </c>
      <c r="J70" s="352" t="s">
        <v>389</v>
      </c>
      <c r="K70" s="386">
        <v>0</v>
      </c>
      <c r="L70" s="345"/>
      <c r="M70" s="366"/>
    </row>
    <row r="71" spans="1:13" x14ac:dyDescent="0.2">
      <c r="A71" s="490" t="s">
        <v>185</v>
      </c>
      <c r="B71" s="175" t="s">
        <v>581</v>
      </c>
      <c r="C71" s="178" t="s">
        <v>17</v>
      </c>
      <c r="D71" s="179" t="s">
        <v>18</v>
      </c>
      <c r="E71" s="99" t="s">
        <v>17</v>
      </c>
      <c r="F71" s="269" t="s">
        <v>420</v>
      </c>
      <c r="G71" s="178" t="s">
        <v>17</v>
      </c>
      <c r="H71" s="179" t="s">
        <v>98</v>
      </c>
      <c r="I71" s="102" t="s">
        <v>184</v>
      </c>
      <c r="J71" s="103" t="s">
        <v>29</v>
      </c>
      <c r="K71" s="387">
        <f>K72+K74</f>
        <v>2</v>
      </c>
      <c r="L71" s="200">
        <f>L72+L74</f>
        <v>2</v>
      </c>
      <c r="M71" s="201">
        <f>M72+M74</f>
        <v>2</v>
      </c>
    </row>
    <row r="72" spans="1:13" x14ac:dyDescent="0.2">
      <c r="A72" s="494" t="s">
        <v>30</v>
      </c>
      <c r="B72" s="433" t="s">
        <v>581</v>
      </c>
      <c r="C72" s="434" t="s">
        <v>17</v>
      </c>
      <c r="D72" s="435" t="s">
        <v>18</v>
      </c>
      <c r="E72" s="436" t="s">
        <v>17</v>
      </c>
      <c r="F72" s="448" t="s">
        <v>420</v>
      </c>
      <c r="G72" s="434" t="s">
        <v>17</v>
      </c>
      <c r="H72" s="435" t="s">
        <v>98</v>
      </c>
      <c r="I72" s="437" t="s">
        <v>108</v>
      </c>
      <c r="J72" s="437" t="s">
        <v>29</v>
      </c>
      <c r="K72" s="438">
        <f>K73</f>
        <v>0</v>
      </c>
      <c r="L72" s="439">
        <v>0</v>
      </c>
      <c r="M72" s="440">
        <v>0</v>
      </c>
    </row>
    <row r="73" spans="1:13" x14ac:dyDescent="0.2">
      <c r="A73" s="488" t="s">
        <v>10</v>
      </c>
      <c r="B73" s="268" t="s">
        <v>581</v>
      </c>
      <c r="C73" s="271" t="s">
        <v>17</v>
      </c>
      <c r="D73" s="272" t="s">
        <v>18</v>
      </c>
      <c r="E73" s="270" t="s">
        <v>17</v>
      </c>
      <c r="F73" s="269" t="s">
        <v>420</v>
      </c>
      <c r="G73" s="271" t="s">
        <v>17</v>
      </c>
      <c r="H73" s="272" t="s">
        <v>98</v>
      </c>
      <c r="I73" s="274" t="s">
        <v>108</v>
      </c>
      <c r="J73" s="103" t="s">
        <v>55</v>
      </c>
      <c r="K73" s="387">
        <v>0</v>
      </c>
      <c r="L73" s="204">
        <v>0</v>
      </c>
      <c r="M73" s="205">
        <v>0</v>
      </c>
    </row>
    <row r="74" spans="1:13" x14ac:dyDescent="0.2">
      <c r="A74" s="494" t="s">
        <v>71</v>
      </c>
      <c r="B74" s="433" t="s">
        <v>581</v>
      </c>
      <c r="C74" s="434" t="s">
        <v>17</v>
      </c>
      <c r="D74" s="435" t="s">
        <v>18</v>
      </c>
      <c r="E74" s="436" t="s">
        <v>17</v>
      </c>
      <c r="F74" s="448" t="s">
        <v>420</v>
      </c>
      <c r="G74" s="434" t="s">
        <v>17</v>
      </c>
      <c r="H74" s="435" t="s">
        <v>98</v>
      </c>
      <c r="I74" s="437" t="s">
        <v>70</v>
      </c>
      <c r="J74" s="437" t="s">
        <v>29</v>
      </c>
      <c r="K74" s="438">
        <f>K75</f>
        <v>2</v>
      </c>
      <c r="L74" s="439">
        <f>L75</f>
        <v>2</v>
      </c>
      <c r="M74" s="440">
        <f>M75</f>
        <v>2</v>
      </c>
    </row>
    <row r="75" spans="1:13" x14ac:dyDescent="0.2">
      <c r="A75" s="490" t="s">
        <v>10</v>
      </c>
      <c r="B75" s="175" t="s">
        <v>581</v>
      </c>
      <c r="C75" s="178" t="s">
        <v>17</v>
      </c>
      <c r="D75" s="179" t="s">
        <v>18</v>
      </c>
      <c r="E75" s="99" t="s">
        <v>17</v>
      </c>
      <c r="F75" s="269" t="s">
        <v>420</v>
      </c>
      <c r="G75" s="178" t="s">
        <v>17</v>
      </c>
      <c r="H75" s="179" t="s">
        <v>98</v>
      </c>
      <c r="I75" s="102" t="s">
        <v>70</v>
      </c>
      <c r="J75" s="103" t="s">
        <v>55</v>
      </c>
      <c r="K75" s="200">
        <f>SUM(K76:K78)</f>
        <v>2</v>
      </c>
      <c r="L75" s="200">
        <f>SUM(L76:L78)</f>
        <v>2</v>
      </c>
      <c r="M75" s="201">
        <f>SUM(M76:M78)</f>
        <v>2</v>
      </c>
    </row>
    <row r="76" spans="1:13" x14ac:dyDescent="0.2">
      <c r="A76" s="488" t="s">
        <v>259</v>
      </c>
      <c r="B76" s="268" t="s">
        <v>581</v>
      </c>
      <c r="C76" s="271" t="s">
        <v>17</v>
      </c>
      <c r="D76" s="272" t="s">
        <v>18</v>
      </c>
      <c r="E76" s="270" t="s">
        <v>17</v>
      </c>
      <c r="F76" s="269" t="s">
        <v>420</v>
      </c>
      <c r="G76" s="271" t="s">
        <v>17</v>
      </c>
      <c r="H76" s="272" t="s">
        <v>98</v>
      </c>
      <c r="I76" s="274" t="s">
        <v>70</v>
      </c>
      <c r="J76" s="103" t="s">
        <v>258</v>
      </c>
      <c r="K76" s="387">
        <v>2</v>
      </c>
      <c r="L76" s="204">
        <v>2</v>
      </c>
      <c r="M76" s="205">
        <v>2</v>
      </c>
    </row>
    <row r="77" spans="1:13" ht="22.5" x14ac:dyDescent="0.2">
      <c r="A77" s="364" t="s">
        <v>262</v>
      </c>
      <c r="B77" s="339" t="s">
        <v>581</v>
      </c>
      <c r="C77" s="317" t="s">
        <v>17</v>
      </c>
      <c r="D77" s="318" t="s">
        <v>18</v>
      </c>
      <c r="E77" s="342" t="s">
        <v>17</v>
      </c>
      <c r="F77" s="340" t="s">
        <v>420</v>
      </c>
      <c r="G77" s="317" t="s">
        <v>17</v>
      </c>
      <c r="H77" s="318" t="s">
        <v>98</v>
      </c>
      <c r="I77" s="355" t="s">
        <v>70</v>
      </c>
      <c r="J77" s="352" t="s">
        <v>260</v>
      </c>
      <c r="K77" s="386">
        <v>0</v>
      </c>
      <c r="L77" s="346">
        <v>0</v>
      </c>
      <c r="M77" s="347">
        <v>0</v>
      </c>
    </row>
    <row r="78" spans="1:13" x14ac:dyDescent="0.2">
      <c r="A78" s="498" t="s">
        <v>263</v>
      </c>
      <c r="B78" s="268" t="s">
        <v>581</v>
      </c>
      <c r="C78" s="271" t="s">
        <v>17</v>
      </c>
      <c r="D78" s="272" t="s">
        <v>18</v>
      </c>
      <c r="E78" s="270" t="s">
        <v>17</v>
      </c>
      <c r="F78" s="269" t="s">
        <v>420</v>
      </c>
      <c r="G78" s="271" t="s">
        <v>17</v>
      </c>
      <c r="H78" s="272" t="s">
        <v>98</v>
      </c>
      <c r="I78" s="274" t="s">
        <v>70</v>
      </c>
      <c r="J78" s="103" t="s">
        <v>261</v>
      </c>
      <c r="K78" s="387">
        <v>0</v>
      </c>
      <c r="L78" s="204">
        <v>0</v>
      </c>
      <c r="M78" s="205">
        <v>0</v>
      </c>
    </row>
    <row r="79" spans="1:13" ht="13.5" x14ac:dyDescent="0.25">
      <c r="A79" s="499" t="s">
        <v>174</v>
      </c>
      <c r="B79" s="175" t="s">
        <v>581</v>
      </c>
      <c r="C79" s="174" t="s">
        <v>17</v>
      </c>
      <c r="D79" s="176" t="s">
        <v>18</v>
      </c>
      <c r="E79" s="99" t="s">
        <v>17</v>
      </c>
      <c r="F79" s="269" t="s">
        <v>420</v>
      </c>
      <c r="G79" s="174" t="s">
        <v>17</v>
      </c>
      <c r="H79" s="176" t="s">
        <v>109</v>
      </c>
      <c r="I79" s="100" t="s">
        <v>29</v>
      </c>
      <c r="J79" s="100" t="s">
        <v>29</v>
      </c>
      <c r="K79" s="384">
        <f>K80</f>
        <v>1</v>
      </c>
      <c r="L79" s="193">
        <f>L81</f>
        <v>1</v>
      </c>
      <c r="M79" s="194">
        <f>M81</f>
        <v>1</v>
      </c>
    </row>
    <row r="80" spans="1:13" ht="16.5" customHeight="1" x14ac:dyDescent="0.2">
      <c r="A80" s="496" t="s">
        <v>128</v>
      </c>
      <c r="B80" s="175" t="s">
        <v>581</v>
      </c>
      <c r="C80" s="178" t="s">
        <v>17</v>
      </c>
      <c r="D80" s="179" t="s">
        <v>18</v>
      </c>
      <c r="E80" s="99" t="s">
        <v>17</v>
      </c>
      <c r="F80" s="269" t="s">
        <v>420</v>
      </c>
      <c r="G80" s="178" t="s">
        <v>17</v>
      </c>
      <c r="H80" s="179" t="s">
        <v>109</v>
      </c>
      <c r="I80" s="102" t="s">
        <v>60</v>
      </c>
      <c r="J80" s="100" t="s">
        <v>29</v>
      </c>
      <c r="K80" s="384">
        <f>K81</f>
        <v>1</v>
      </c>
      <c r="L80" s="192">
        <f t="shared" ref="L80:M82" si="16">L81</f>
        <v>1</v>
      </c>
      <c r="M80" s="199">
        <f t="shared" si="16"/>
        <v>1</v>
      </c>
    </row>
    <row r="81" spans="1:13" ht="15.75" customHeight="1" x14ac:dyDescent="0.2">
      <c r="A81" s="489" t="s">
        <v>106</v>
      </c>
      <c r="B81" s="433" t="s">
        <v>581</v>
      </c>
      <c r="C81" s="426" t="s">
        <v>17</v>
      </c>
      <c r="D81" s="427" t="s">
        <v>18</v>
      </c>
      <c r="E81" s="436" t="s">
        <v>17</v>
      </c>
      <c r="F81" s="448" t="s">
        <v>420</v>
      </c>
      <c r="G81" s="426" t="s">
        <v>17</v>
      </c>
      <c r="H81" s="427" t="s">
        <v>109</v>
      </c>
      <c r="I81" s="429" t="s">
        <v>19</v>
      </c>
      <c r="J81" s="429" t="s">
        <v>29</v>
      </c>
      <c r="K81" s="438">
        <f>K82</f>
        <v>1</v>
      </c>
      <c r="L81" s="439">
        <f t="shared" si="16"/>
        <v>1</v>
      </c>
      <c r="M81" s="440">
        <f t="shared" si="16"/>
        <v>1</v>
      </c>
    </row>
    <row r="82" spans="1:13" x14ac:dyDescent="0.2">
      <c r="A82" s="490" t="s">
        <v>7</v>
      </c>
      <c r="B82" s="175" t="s">
        <v>581</v>
      </c>
      <c r="C82" s="178" t="s">
        <v>17</v>
      </c>
      <c r="D82" s="179" t="s">
        <v>18</v>
      </c>
      <c r="E82" s="99" t="s">
        <v>17</v>
      </c>
      <c r="F82" s="269" t="s">
        <v>420</v>
      </c>
      <c r="G82" s="178" t="s">
        <v>17</v>
      </c>
      <c r="H82" s="179" t="s">
        <v>109</v>
      </c>
      <c r="I82" s="102" t="s">
        <v>19</v>
      </c>
      <c r="J82" s="102" t="s">
        <v>31</v>
      </c>
      <c r="K82" s="384">
        <f>K83</f>
        <v>1</v>
      </c>
      <c r="L82" s="193">
        <f t="shared" si="16"/>
        <v>1</v>
      </c>
      <c r="M82" s="194">
        <f t="shared" si="16"/>
        <v>1</v>
      </c>
    </row>
    <row r="83" spans="1:13" x14ac:dyDescent="0.2">
      <c r="A83" s="488" t="s">
        <v>9</v>
      </c>
      <c r="B83" s="339" t="s">
        <v>581</v>
      </c>
      <c r="C83" s="317" t="s">
        <v>17</v>
      </c>
      <c r="D83" s="318" t="s">
        <v>18</v>
      </c>
      <c r="E83" s="342" t="s">
        <v>17</v>
      </c>
      <c r="F83" s="340" t="s">
        <v>420</v>
      </c>
      <c r="G83" s="317" t="s">
        <v>17</v>
      </c>
      <c r="H83" s="318" t="s">
        <v>109</v>
      </c>
      <c r="I83" s="352" t="s">
        <v>19</v>
      </c>
      <c r="J83" s="352" t="s">
        <v>32</v>
      </c>
      <c r="K83" s="386">
        <v>1</v>
      </c>
      <c r="L83" s="346">
        <v>1</v>
      </c>
      <c r="M83" s="347">
        <v>1</v>
      </c>
    </row>
    <row r="84" spans="1:13" x14ac:dyDescent="0.2">
      <c r="A84" s="483" t="s">
        <v>264</v>
      </c>
      <c r="B84" s="175" t="s">
        <v>581</v>
      </c>
      <c r="C84" s="174" t="s">
        <v>17</v>
      </c>
      <c r="D84" s="176" t="s">
        <v>18</v>
      </c>
      <c r="E84" s="99" t="s">
        <v>17</v>
      </c>
      <c r="F84" s="269" t="s">
        <v>420</v>
      </c>
      <c r="G84" s="174" t="s">
        <v>17</v>
      </c>
      <c r="H84" s="176" t="s">
        <v>265</v>
      </c>
      <c r="I84" s="103" t="s">
        <v>29</v>
      </c>
      <c r="J84" s="103" t="s">
        <v>29</v>
      </c>
      <c r="K84" s="387">
        <f>K85</f>
        <v>0</v>
      </c>
      <c r="L84" s="200">
        <f t="shared" ref="L84:M87" si="17">L85</f>
        <v>0</v>
      </c>
      <c r="M84" s="201">
        <f t="shared" si="17"/>
        <v>0</v>
      </c>
    </row>
    <row r="85" spans="1:13" x14ac:dyDescent="0.2">
      <c r="A85" s="490" t="s">
        <v>185</v>
      </c>
      <c r="B85" s="175" t="s">
        <v>581</v>
      </c>
      <c r="C85" s="178" t="s">
        <v>17</v>
      </c>
      <c r="D85" s="179" t="s">
        <v>18</v>
      </c>
      <c r="E85" s="99" t="s">
        <v>17</v>
      </c>
      <c r="F85" s="269" t="s">
        <v>420</v>
      </c>
      <c r="G85" s="178" t="s">
        <v>17</v>
      </c>
      <c r="H85" s="179" t="s">
        <v>265</v>
      </c>
      <c r="I85" s="102" t="s">
        <v>184</v>
      </c>
      <c r="J85" s="103" t="s">
        <v>29</v>
      </c>
      <c r="K85" s="387">
        <f>K86</f>
        <v>0</v>
      </c>
      <c r="L85" s="200">
        <f t="shared" si="17"/>
        <v>0</v>
      </c>
      <c r="M85" s="201">
        <f t="shared" si="17"/>
        <v>0</v>
      </c>
    </row>
    <row r="86" spans="1:13" x14ac:dyDescent="0.2">
      <c r="A86" s="500" t="s">
        <v>257</v>
      </c>
      <c r="B86" s="433" t="s">
        <v>581</v>
      </c>
      <c r="C86" s="426" t="s">
        <v>17</v>
      </c>
      <c r="D86" s="427" t="s">
        <v>18</v>
      </c>
      <c r="E86" s="436" t="s">
        <v>17</v>
      </c>
      <c r="F86" s="448" t="s">
        <v>420</v>
      </c>
      <c r="G86" s="426" t="s">
        <v>17</v>
      </c>
      <c r="H86" s="427" t="s">
        <v>265</v>
      </c>
      <c r="I86" s="429" t="s">
        <v>256</v>
      </c>
      <c r="J86" s="450" t="s">
        <v>29</v>
      </c>
      <c r="K86" s="451">
        <f>K87</f>
        <v>0</v>
      </c>
      <c r="L86" s="452">
        <f t="shared" si="17"/>
        <v>0</v>
      </c>
      <c r="M86" s="453">
        <f t="shared" si="17"/>
        <v>0</v>
      </c>
    </row>
    <row r="87" spans="1:13" x14ac:dyDescent="0.2">
      <c r="A87" s="490" t="s">
        <v>10</v>
      </c>
      <c r="B87" s="175" t="s">
        <v>581</v>
      </c>
      <c r="C87" s="178" t="s">
        <v>17</v>
      </c>
      <c r="D87" s="179" t="s">
        <v>18</v>
      </c>
      <c r="E87" s="99" t="s">
        <v>17</v>
      </c>
      <c r="F87" s="269" t="s">
        <v>420</v>
      </c>
      <c r="G87" s="178" t="s">
        <v>17</v>
      </c>
      <c r="H87" s="179" t="s">
        <v>265</v>
      </c>
      <c r="I87" s="102" t="s">
        <v>256</v>
      </c>
      <c r="J87" s="103" t="s">
        <v>55</v>
      </c>
      <c r="K87" s="387">
        <f>K88</f>
        <v>0</v>
      </c>
      <c r="L87" s="200">
        <f t="shared" si="17"/>
        <v>0</v>
      </c>
      <c r="M87" s="201">
        <f t="shared" si="17"/>
        <v>0</v>
      </c>
    </row>
    <row r="88" spans="1:13" x14ac:dyDescent="0.2">
      <c r="A88" s="488" t="s">
        <v>259</v>
      </c>
      <c r="B88" s="339" t="s">
        <v>581</v>
      </c>
      <c r="C88" s="317" t="s">
        <v>17</v>
      </c>
      <c r="D88" s="318" t="s">
        <v>18</v>
      </c>
      <c r="E88" s="342" t="s">
        <v>17</v>
      </c>
      <c r="F88" s="340" t="s">
        <v>420</v>
      </c>
      <c r="G88" s="317" t="s">
        <v>17</v>
      </c>
      <c r="H88" s="318" t="s">
        <v>265</v>
      </c>
      <c r="I88" s="355" t="s">
        <v>256</v>
      </c>
      <c r="J88" s="352" t="s">
        <v>258</v>
      </c>
      <c r="K88" s="386">
        <v>0</v>
      </c>
      <c r="L88" s="345">
        <v>0</v>
      </c>
      <c r="M88" s="366">
        <v>0</v>
      </c>
    </row>
    <row r="89" spans="1:13" ht="36" x14ac:dyDescent="0.2">
      <c r="A89" s="573" t="s">
        <v>422</v>
      </c>
      <c r="B89" s="544" t="s">
        <v>581</v>
      </c>
      <c r="C89" s="545" t="s">
        <v>17</v>
      </c>
      <c r="D89" s="546" t="s">
        <v>18</v>
      </c>
      <c r="E89" s="547" t="s">
        <v>17</v>
      </c>
      <c r="F89" s="548" t="s">
        <v>420</v>
      </c>
      <c r="G89" s="545" t="s">
        <v>27</v>
      </c>
      <c r="H89" s="546" t="s">
        <v>92</v>
      </c>
      <c r="I89" s="549" t="s">
        <v>29</v>
      </c>
      <c r="J89" s="549" t="s">
        <v>29</v>
      </c>
      <c r="K89" s="550">
        <f>K94+K98+K102+K90+K109</f>
        <v>49.708000000000006</v>
      </c>
      <c r="L89" s="550">
        <f t="shared" ref="L89:M89" si="18">L94+L98+L102+L90+L109</f>
        <v>14.054</v>
      </c>
      <c r="M89" s="550">
        <f t="shared" si="18"/>
        <v>14.054</v>
      </c>
    </row>
    <row r="90" spans="1:13" ht="60" x14ac:dyDescent="0.2">
      <c r="A90" s="501" t="s">
        <v>433</v>
      </c>
      <c r="B90" s="175" t="s">
        <v>581</v>
      </c>
      <c r="C90" s="174" t="s">
        <v>17</v>
      </c>
      <c r="D90" s="176" t="s">
        <v>18</v>
      </c>
      <c r="E90" s="99" t="s">
        <v>17</v>
      </c>
      <c r="F90" s="269" t="s">
        <v>420</v>
      </c>
      <c r="G90" s="174" t="s">
        <v>27</v>
      </c>
      <c r="H90" s="176" t="s">
        <v>146</v>
      </c>
      <c r="I90" s="100" t="s">
        <v>29</v>
      </c>
      <c r="J90" s="100" t="s">
        <v>29</v>
      </c>
      <c r="K90" s="384">
        <f>K91</f>
        <v>4.32</v>
      </c>
      <c r="L90" s="384">
        <f t="shared" ref="L90:M90" si="19">L91</f>
        <v>4.32</v>
      </c>
      <c r="M90" s="384">
        <f t="shared" si="19"/>
        <v>4.32</v>
      </c>
    </row>
    <row r="91" spans="1:13" x14ac:dyDescent="0.2">
      <c r="A91" s="489" t="s">
        <v>79</v>
      </c>
      <c r="B91" s="433" t="s">
        <v>581</v>
      </c>
      <c r="C91" s="426" t="s">
        <v>17</v>
      </c>
      <c r="D91" s="427" t="s">
        <v>18</v>
      </c>
      <c r="E91" s="436" t="s">
        <v>17</v>
      </c>
      <c r="F91" s="448" t="s">
        <v>420</v>
      </c>
      <c r="G91" s="426" t="s">
        <v>27</v>
      </c>
      <c r="H91" s="427" t="s">
        <v>146</v>
      </c>
      <c r="I91" s="429" t="s">
        <v>52</v>
      </c>
      <c r="J91" s="429" t="s">
        <v>29</v>
      </c>
      <c r="K91" s="438">
        <f>K92</f>
        <v>4.32</v>
      </c>
      <c r="L91" s="438">
        <f t="shared" ref="L91:M91" si="20">L92</f>
        <v>4.32</v>
      </c>
      <c r="M91" s="438">
        <f t="shared" si="20"/>
        <v>4.32</v>
      </c>
    </row>
    <row r="92" spans="1:13" x14ac:dyDescent="0.2">
      <c r="A92" s="490" t="s">
        <v>110</v>
      </c>
      <c r="B92" s="175" t="s">
        <v>581</v>
      </c>
      <c r="C92" s="178" t="s">
        <v>17</v>
      </c>
      <c r="D92" s="179" t="s">
        <v>18</v>
      </c>
      <c r="E92" s="99" t="s">
        <v>17</v>
      </c>
      <c r="F92" s="269" t="s">
        <v>420</v>
      </c>
      <c r="G92" s="178" t="s">
        <v>27</v>
      </c>
      <c r="H92" s="179" t="s">
        <v>146</v>
      </c>
      <c r="I92" s="102" t="s">
        <v>52</v>
      </c>
      <c r="J92" s="102" t="s">
        <v>53</v>
      </c>
      <c r="K92" s="384">
        <f>K93</f>
        <v>4.32</v>
      </c>
      <c r="L92" s="384">
        <f t="shared" ref="L92:M92" si="21">L93</f>
        <v>4.32</v>
      </c>
      <c r="M92" s="384">
        <f t="shared" si="21"/>
        <v>4.32</v>
      </c>
    </row>
    <row r="93" spans="1:13" x14ac:dyDescent="0.2">
      <c r="A93" s="488" t="s">
        <v>13</v>
      </c>
      <c r="B93" s="339" t="s">
        <v>581</v>
      </c>
      <c r="C93" s="317" t="s">
        <v>17</v>
      </c>
      <c r="D93" s="318" t="s">
        <v>18</v>
      </c>
      <c r="E93" s="342" t="s">
        <v>17</v>
      </c>
      <c r="F93" s="340" t="s">
        <v>420</v>
      </c>
      <c r="G93" s="317" t="s">
        <v>27</v>
      </c>
      <c r="H93" s="318" t="s">
        <v>146</v>
      </c>
      <c r="I93" s="355" t="s">
        <v>52</v>
      </c>
      <c r="J93" s="352" t="s">
        <v>54</v>
      </c>
      <c r="K93" s="609">
        <v>4.32</v>
      </c>
      <c r="L93" s="610">
        <v>4.32</v>
      </c>
      <c r="M93" s="611">
        <v>4.32</v>
      </c>
    </row>
    <row r="94" spans="1:13" ht="24" x14ac:dyDescent="0.2">
      <c r="A94" s="501" t="s">
        <v>68</v>
      </c>
      <c r="B94" s="175" t="s">
        <v>581</v>
      </c>
      <c r="C94" s="174" t="s">
        <v>17</v>
      </c>
      <c r="D94" s="176" t="s">
        <v>18</v>
      </c>
      <c r="E94" s="99" t="s">
        <v>17</v>
      </c>
      <c r="F94" s="269" t="s">
        <v>420</v>
      </c>
      <c r="G94" s="174" t="s">
        <v>27</v>
      </c>
      <c r="H94" s="176" t="s">
        <v>111</v>
      </c>
      <c r="I94" s="100" t="s">
        <v>29</v>
      </c>
      <c r="J94" s="100" t="s">
        <v>29</v>
      </c>
      <c r="K94" s="384">
        <f>K95</f>
        <v>0.1</v>
      </c>
      <c r="L94" s="193">
        <f t="shared" ref="L94:M96" si="22">L95</f>
        <v>0.1</v>
      </c>
      <c r="M94" s="194">
        <f t="shared" si="22"/>
        <v>0.1</v>
      </c>
    </row>
    <row r="95" spans="1:13" x14ac:dyDescent="0.2">
      <c r="A95" s="489" t="s">
        <v>79</v>
      </c>
      <c r="B95" s="433" t="s">
        <v>581</v>
      </c>
      <c r="C95" s="426" t="s">
        <v>17</v>
      </c>
      <c r="D95" s="427" t="s">
        <v>18</v>
      </c>
      <c r="E95" s="436" t="s">
        <v>17</v>
      </c>
      <c r="F95" s="448" t="s">
        <v>420</v>
      </c>
      <c r="G95" s="426" t="s">
        <v>27</v>
      </c>
      <c r="H95" s="427" t="s">
        <v>111</v>
      </c>
      <c r="I95" s="429" t="s">
        <v>52</v>
      </c>
      <c r="J95" s="429" t="s">
        <v>29</v>
      </c>
      <c r="K95" s="438">
        <f>K96</f>
        <v>0.1</v>
      </c>
      <c r="L95" s="439">
        <f t="shared" si="22"/>
        <v>0.1</v>
      </c>
      <c r="M95" s="440">
        <f t="shared" si="22"/>
        <v>0.1</v>
      </c>
    </row>
    <row r="96" spans="1:13" x14ac:dyDescent="0.2">
      <c r="A96" s="490" t="s">
        <v>110</v>
      </c>
      <c r="B96" s="175" t="s">
        <v>581</v>
      </c>
      <c r="C96" s="178" t="s">
        <v>17</v>
      </c>
      <c r="D96" s="179" t="s">
        <v>18</v>
      </c>
      <c r="E96" s="99" t="s">
        <v>17</v>
      </c>
      <c r="F96" s="269" t="s">
        <v>420</v>
      </c>
      <c r="G96" s="178" t="s">
        <v>27</v>
      </c>
      <c r="H96" s="179" t="s">
        <v>111</v>
      </c>
      <c r="I96" s="102" t="s">
        <v>52</v>
      </c>
      <c r="J96" s="102" t="s">
        <v>53</v>
      </c>
      <c r="K96" s="384">
        <f>K97</f>
        <v>0.1</v>
      </c>
      <c r="L96" s="193">
        <f t="shared" si="22"/>
        <v>0.1</v>
      </c>
      <c r="M96" s="194">
        <f t="shared" si="22"/>
        <v>0.1</v>
      </c>
    </row>
    <row r="97" spans="1:13" x14ac:dyDescent="0.2">
      <c r="A97" s="488" t="s">
        <v>13</v>
      </c>
      <c r="B97" s="339" t="s">
        <v>581</v>
      </c>
      <c r="C97" s="317" t="s">
        <v>17</v>
      </c>
      <c r="D97" s="318" t="s">
        <v>18</v>
      </c>
      <c r="E97" s="342" t="s">
        <v>17</v>
      </c>
      <c r="F97" s="340" t="s">
        <v>420</v>
      </c>
      <c r="G97" s="317" t="s">
        <v>27</v>
      </c>
      <c r="H97" s="318" t="s">
        <v>111</v>
      </c>
      <c r="I97" s="355" t="s">
        <v>52</v>
      </c>
      <c r="J97" s="352" t="s">
        <v>54</v>
      </c>
      <c r="K97" s="386">
        <v>0.1</v>
      </c>
      <c r="L97" s="346">
        <v>0.1</v>
      </c>
      <c r="M97" s="347">
        <v>0.1</v>
      </c>
    </row>
    <row r="98" spans="1:13" ht="57" customHeight="1" x14ac:dyDescent="0.2">
      <c r="A98" s="501" t="s">
        <v>69</v>
      </c>
      <c r="B98" s="175" t="s">
        <v>581</v>
      </c>
      <c r="C98" s="174" t="s">
        <v>17</v>
      </c>
      <c r="D98" s="176" t="s">
        <v>18</v>
      </c>
      <c r="E98" s="99" t="s">
        <v>17</v>
      </c>
      <c r="F98" s="269" t="s">
        <v>420</v>
      </c>
      <c r="G98" s="174" t="s">
        <v>27</v>
      </c>
      <c r="H98" s="176" t="s">
        <v>112</v>
      </c>
      <c r="I98" s="100" t="s">
        <v>29</v>
      </c>
      <c r="J98" s="100" t="s">
        <v>29</v>
      </c>
      <c r="K98" s="384">
        <f>K99</f>
        <v>4.21</v>
      </c>
      <c r="L98" s="193">
        <f t="shared" ref="L98:M100" si="23">L99</f>
        <v>4.21</v>
      </c>
      <c r="M98" s="194">
        <f t="shared" si="23"/>
        <v>4.21</v>
      </c>
    </row>
    <row r="99" spans="1:13" x14ac:dyDescent="0.2">
      <c r="A99" s="489" t="s">
        <v>79</v>
      </c>
      <c r="B99" s="433" t="s">
        <v>581</v>
      </c>
      <c r="C99" s="426" t="s">
        <v>17</v>
      </c>
      <c r="D99" s="427" t="s">
        <v>18</v>
      </c>
      <c r="E99" s="436" t="s">
        <v>17</v>
      </c>
      <c r="F99" s="448" t="s">
        <v>420</v>
      </c>
      <c r="G99" s="426" t="s">
        <v>27</v>
      </c>
      <c r="H99" s="427" t="s">
        <v>112</v>
      </c>
      <c r="I99" s="429" t="s">
        <v>52</v>
      </c>
      <c r="J99" s="429" t="s">
        <v>29</v>
      </c>
      <c r="K99" s="438">
        <f>K100</f>
        <v>4.21</v>
      </c>
      <c r="L99" s="439">
        <f t="shared" si="23"/>
        <v>4.21</v>
      </c>
      <c r="M99" s="440">
        <f t="shared" si="23"/>
        <v>4.21</v>
      </c>
    </row>
    <row r="100" spans="1:13" x14ac:dyDescent="0.2">
      <c r="A100" s="490" t="s">
        <v>110</v>
      </c>
      <c r="B100" s="175" t="s">
        <v>581</v>
      </c>
      <c r="C100" s="178" t="s">
        <v>17</v>
      </c>
      <c r="D100" s="179" t="s">
        <v>18</v>
      </c>
      <c r="E100" s="99" t="s">
        <v>17</v>
      </c>
      <c r="F100" s="269" t="s">
        <v>420</v>
      </c>
      <c r="G100" s="178" t="s">
        <v>27</v>
      </c>
      <c r="H100" s="179" t="s">
        <v>112</v>
      </c>
      <c r="I100" s="102" t="s">
        <v>52</v>
      </c>
      <c r="J100" s="102" t="s">
        <v>53</v>
      </c>
      <c r="K100" s="384">
        <f>K101</f>
        <v>4.21</v>
      </c>
      <c r="L100" s="193">
        <f t="shared" si="23"/>
        <v>4.21</v>
      </c>
      <c r="M100" s="194">
        <f t="shared" si="23"/>
        <v>4.21</v>
      </c>
    </row>
    <row r="101" spans="1:13" x14ac:dyDescent="0.2">
      <c r="A101" s="488" t="s">
        <v>13</v>
      </c>
      <c r="B101" s="339" t="s">
        <v>581</v>
      </c>
      <c r="C101" s="317" t="s">
        <v>17</v>
      </c>
      <c r="D101" s="318" t="s">
        <v>18</v>
      </c>
      <c r="E101" s="342" t="s">
        <v>17</v>
      </c>
      <c r="F101" s="340" t="s">
        <v>420</v>
      </c>
      <c r="G101" s="317" t="s">
        <v>27</v>
      </c>
      <c r="H101" s="318" t="s">
        <v>112</v>
      </c>
      <c r="I101" s="355" t="s">
        <v>52</v>
      </c>
      <c r="J101" s="352" t="s">
        <v>54</v>
      </c>
      <c r="K101" s="386">
        <v>4.21</v>
      </c>
      <c r="L101" s="346">
        <v>4.21</v>
      </c>
      <c r="M101" s="347">
        <v>4.21</v>
      </c>
    </row>
    <row r="102" spans="1:13" ht="24" x14ac:dyDescent="0.2">
      <c r="A102" s="502" t="s">
        <v>191</v>
      </c>
      <c r="B102" s="175" t="s">
        <v>581</v>
      </c>
      <c r="C102" s="174" t="s">
        <v>17</v>
      </c>
      <c r="D102" s="176" t="s">
        <v>18</v>
      </c>
      <c r="E102" s="99" t="s">
        <v>17</v>
      </c>
      <c r="F102" s="269" t="s">
        <v>420</v>
      </c>
      <c r="G102" s="174" t="s">
        <v>27</v>
      </c>
      <c r="H102" s="176" t="s">
        <v>113</v>
      </c>
      <c r="I102" s="100" t="s">
        <v>29</v>
      </c>
      <c r="J102" s="100" t="s">
        <v>29</v>
      </c>
      <c r="K102" s="384">
        <f>K103</f>
        <v>5.4240000000000004</v>
      </c>
      <c r="L102" s="193">
        <f t="shared" ref="L102:M104" si="24">L103</f>
        <v>5.4240000000000004</v>
      </c>
      <c r="M102" s="194">
        <f t="shared" si="24"/>
        <v>5.4240000000000004</v>
      </c>
    </row>
    <row r="103" spans="1:13" x14ac:dyDescent="0.2">
      <c r="A103" s="489" t="s">
        <v>79</v>
      </c>
      <c r="B103" s="433" t="s">
        <v>581</v>
      </c>
      <c r="C103" s="426" t="s">
        <v>17</v>
      </c>
      <c r="D103" s="427" t="s">
        <v>18</v>
      </c>
      <c r="E103" s="436" t="s">
        <v>17</v>
      </c>
      <c r="F103" s="448" t="s">
        <v>420</v>
      </c>
      <c r="G103" s="426" t="s">
        <v>27</v>
      </c>
      <c r="H103" s="427" t="s">
        <v>113</v>
      </c>
      <c r="I103" s="429" t="s">
        <v>52</v>
      </c>
      <c r="J103" s="429" t="s">
        <v>29</v>
      </c>
      <c r="K103" s="438">
        <f>K104</f>
        <v>5.4240000000000004</v>
      </c>
      <c r="L103" s="439">
        <f t="shared" si="24"/>
        <v>5.4240000000000004</v>
      </c>
      <c r="M103" s="440">
        <f t="shared" si="24"/>
        <v>5.4240000000000004</v>
      </c>
    </row>
    <row r="104" spans="1:13" x14ac:dyDescent="0.2">
      <c r="A104" s="490" t="s">
        <v>110</v>
      </c>
      <c r="B104" s="175" t="s">
        <v>581</v>
      </c>
      <c r="C104" s="178" t="s">
        <v>17</v>
      </c>
      <c r="D104" s="179" t="s">
        <v>18</v>
      </c>
      <c r="E104" s="99" t="s">
        <v>17</v>
      </c>
      <c r="F104" s="269" t="s">
        <v>420</v>
      </c>
      <c r="G104" s="178" t="s">
        <v>27</v>
      </c>
      <c r="H104" s="179" t="s">
        <v>113</v>
      </c>
      <c r="I104" s="102" t="s">
        <v>52</v>
      </c>
      <c r="J104" s="102" t="s">
        <v>53</v>
      </c>
      <c r="K104" s="384">
        <f>K105</f>
        <v>5.4240000000000004</v>
      </c>
      <c r="L104" s="193">
        <f t="shared" si="24"/>
        <v>5.4240000000000004</v>
      </c>
      <c r="M104" s="194">
        <f t="shared" si="24"/>
        <v>5.4240000000000004</v>
      </c>
    </row>
    <row r="105" spans="1:13" x14ac:dyDescent="0.2">
      <c r="A105" s="488" t="s">
        <v>13</v>
      </c>
      <c r="B105" s="339" t="s">
        <v>581</v>
      </c>
      <c r="C105" s="317" t="s">
        <v>17</v>
      </c>
      <c r="D105" s="318" t="s">
        <v>18</v>
      </c>
      <c r="E105" s="342" t="s">
        <v>17</v>
      </c>
      <c r="F105" s="340" t="s">
        <v>420</v>
      </c>
      <c r="G105" s="317" t="s">
        <v>27</v>
      </c>
      <c r="H105" s="318" t="s">
        <v>113</v>
      </c>
      <c r="I105" s="355" t="s">
        <v>52</v>
      </c>
      <c r="J105" s="352" t="s">
        <v>54</v>
      </c>
      <c r="K105" s="386">
        <v>5.4240000000000004</v>
      </c>
      <c r="L105" s="346">
        <v>5.4240000000000004</v>
      </c>
      <c r="M105" s="347">
        <v>5.4240000000000004</v>
      </c>
    </row>
    <row r="106" spans="1:13" ht="24" x14ac:dyDescent="0.2">
      <c r="A106" s="502" t="s">
        <v>434</v>
      </c>
      <c r="B106" s="175" t="s">
        <v>581</v>
      </c>
      <c r="C106" s="174" t="s">
        <v>17</v>
      </c>
      <c r="D106" s="176" t="s">
        <v>18</v>
      </c>
      <c r="E106" s="99" t="s">
        <v>17</v>
      </c>
      <c r="F106" s="269" t="s">
        <v>420</v>
      </c>
      <c r="G106" s="174" t="s">
        <v>27</v>
      </c>
      <c r="H106" s="176" t="s">
        <v>435</v>
      </c>
      <c r="I106" s="100" t="s">
        <v>29</v>
      </c>
      <c r="J106" s="100" t="s">
        <v>29</v>
      </c>
      <c r="K106" s="388">
        <f>K107</f>
        <v>35.654000000000003</v>
      </c>
      <c r="L106" s="388">
        <f t="shared" ref="L106:M106" si="25">L107</f>
        <v>0</v>
      </c>
      <c r="M106" s="388">
        <f t="shared" si="25"/>
        <v>0</v>
      </c>
    </row>
    <row r="107" spans="1:13" x14ac:dyDescent="0.2">
      <c r="A107" s="489" t="s">
        <v>79</v>
      </c>
      <c r="B107" s="433" t="s">
        <v>581</v>
      </c>
      <c r="C107" s="426" t="s">
        <v>17</v>
      </c>
      <c r="D107" s="427" t="s">
        <v>18</v>
      </c>
      <c r="E107" s="436" t="s">
        <v>17</v>
      </c>
      <c r="F107" s="448" t="s">
        <v>420</v>
      </c>
      <c r="G107" s="426" t="s">
        <v>27</v>
      </c>
      <c r="H107" s="427" t="s">
        <v>435</v>
      </c>
      <c r="I107" s="429" t="s">
        <v>52</v>
      </c>
      <c r="J107" s="429" t="s">
        <v>29</v>
      </c>
      <c r="K107" s="451">
        <f>K108</f>
        <v>35.654000000000003</v>
      </c>
      <c r="L107" s="451">
        <f t="shared" ref="L107:M107" si="26">L108</f>
        <v>0</v>
      </c>
      <c r="M107" s="451">
        <f t="shared" si="26"/>
        <v>0</v>
      </c>
    </row>
    <row r="108" spans="1:13" x14ac:dyDescent="0.2">
      <c r="A108" s="490" t="s">
        <v>110</v>
      </c>
      <c r="B108" s="175" t="s">
        <v>581</v>
      </c>
      <c r="C108" s="178" t="s">
        <v>17</v>
      </c>
      <c r="D108" s="179" t="s">
        <v>18</v>
      </c>
      <c r="E108" s="99" t="s">
        <v>17</v>
      </c>
      <c r="F108" s="269" t="s">
        <v>420</v>
      </c>
      <c r="G108" s="178" t="s">
        <v>27</v>
      </c>
      <c r="H108" s="179" t="s">
        <v>435</v>
      </c>
      <c r="I108" s="102" t="s">
        <v>52</v>
      </c>
      <c r="J108" s="102" t="s">
        <v>53</v>
      </c>
      <c r="K108" s="388">
        <f>K109</f>
        <v>35.654000000000003</v>
      </c>
      <c r="L108" s="388">
        <f t="shared" ref="L108:M108" si="27">L109</f>
        <v>0</v>
      </c>
      <c r="M108" s="388">
        <f t="shared" si="27"/>
        <v>0</v>
      </c>
    </row>
    <row r="109" spans="1:13" x14ac:dyDescent="0.2">
      <c r="A109" s="488" t="s">
        <v>13</v>
      </c>
      <c r="B109" s="339" t="s">
        <v>581</v>
      </c>
      <c r="C109" s="317" t="s">
        <v>17</v>
      </c>
      <c r="D109" s="318" t="s">
        <v>18</v>
      </c>
      <c r="E109" s="342" t="s">
        <v>17</v>
      </c>
      <c r="F109" s="340" t="s">
        <v>420</v>
      </c>
      <c r="G109" s="317" t="s">
        <v>27</v>
      </c>
      <c r="H109" s="318" t="s">
        <v>435</v>
      </c>
      <c r="I109" s="355" t="s">
        <v>52</v>
      </c>
      <c r="J109" s="352" t="s">
        <v>54</v>
      </c>
      <c r="K109" s="386">
        <v>35.654000000000003</v>
      </c>
      <c r="L109" s="346">
        <v>0</v>
      </c>
      <c r="M109" s="347">
        <v>0</v>
      </c>
    </row>
    <row r="110" spans="1:13" ht="24" x14ac:dyDescent="0.2">
      <c r="A110" s="10" t="s">
        <v>76</v>
      </c>
      <c r="B110" s="175" t="s">
        <v>581</v>
      </c>
      <c r="C110" s="174" t="s">
        <v>17</v>
      </c>
      <c r="D110" s="176" t="s">
        <v>77</v>
      </c>
      <c r="E110" s="99" t="s">
        <v>28</v>
      </c>
      <c r="F110" s="269" t="s">
        <v>420</v>
      </c>
      <c r="G110" s="174" t="s">
        <v>28</v>
      </c>
      <c r="H110" s="176" t="s">
        <v>92</v>
      </c>
      <c r="I110" s="100" t="s">
        <v>29</v>
      </c>
      <c r="J110" s="100" t="s">
        <v>29</v>
      </c>
      <c r="K110" s="384">
        <f t="shared" ref="K110:M116" si="28">K111</f>
        <v>30.5</v>
      </c>
      <c r="L110" s="193">
        <f t="shared" si="28"/>
        <v>30.5</v>
      </c>
      <c r="M110" s="194">
        <f t="shared" si="28"/>
        <v>30.5</v>
      </c>
    </row>
    <row r="111" spans="1:13" ht="24" x14ac:dyDescent="0.2">
      <c r="A111" s="10" t="s">
        <v>579</v>
      </c>
      <c r="B111" s="175" t="s">
        <v>581</v>
      </c>
      <c r="C111" s="178" t="s">
        <v>17</v>
      </c>
      <c r="D111" s="179" t="s">
        <v>77</v>
      </c>
      <c r="E111" s="99" t="s">
        <v>17</v>
      </c>
      <c r="F111" s="174" t="s">
        <v>91</v>
      </c>
      <c r="G111" s="178" t="s">
        <v>28</v>
      </c>
      <c r="H111" s="179" t="s">
        <v>92</v>
      </c>
      <c r="I111" s="102" t="s">
        <v>29</v>
      </c>
      <c r="J111" s="102" t="s">
        <v>29</v>
      </c>
      <c r="K111" s="384">
        <f>K113</f>
        <v>30.5</v>
      </c>
      <c r="L111" s="193">
        <f>L113</f>
        <v>30.5</v>
      </c>
      <c r="M111" s="194">
        <f>M113</f>
        <v>30.5</v>
      </c>
    </row>
    <row r="112" spans="1:13" x14ac:dyDescent="0.2">
      <c r="A112" s="535" t="s">
        <v>419</v>
      </c>
      <c r="B112" s="536" t="s">
        <v>581</v>
      </c>
      <c r="C112" s="555" t="s">
        <v>17</v>
      </c>
      <c r="D112" s="556" t="s">
        <v>77</v>
      </c>
      <c r="E112" s="539" t="s">
        <v>17</v>
      </c>
      <c r="F112" s="542" t="s">
        <v>420</v>
      </c>
      <c r="G112" s="555" t="s">
        <v>28</v>
      </c>
      <c r="H112" s="556" t="s">
        <v>92</v>
      </c>
      <c r="I112" s="557" t="s">
        <v>29</v>
      </c>
      <c r="J112" s="557" t="s">
        <v>29</v>
      </c>
      <c r="K112" s="541">
        <f>K113</f>
        <v>30.5</v>
      </c>
      <c r="L112" s="541">
        <f t="shared" ref="L112:M112" si="29">L113</f>
        <v>30.5</v>
      </c>
      <c r="M112" s="541">
        <f t="shared" si="29"/>
        <v>30.5</v>
      </c>
    </row>
    <row r="113" spans="1:13" ht="32.25" x14ac:dyDescent="0.2">
      <c r="A113" s="543" t="s">
        <v>422</v>
      </c>
      <c r="B113" s="544" t="s">
        <v>581</v>
      </c>
      <c r="C113" s="545" t="s">
        <v>17</v>
      </c>
      <c r="D113" s="546" t="s">
        <v>77</v>
      </c>
      <c r="E113" s="547" t="s">
        <v>17</v>
      </c>
      <c r="F113" s="548" t="s">
        <v>420</v>
      </c>
      <c r="G113" s="545" t="s">
        <v>27</v>
      </c>
      <c r="H113" s="546" t="s">
        <v>92</v>
      </c>
      <c r="I113" s="549" t="s">
        <v>29</v>
      </c>
      <c r="J113" s="549" t="s">
        <v>29</v>
      </c>
      <c r="K113" s="550">
        <f t="shared" si="28"/>
        <v>30.5</v>
      </c>
      <c r="L113" s="553">
        <f t="shared" si="28"/>
        <v>30.5</v>
      </c>
      <c r="M113" s="554">
        <f t="shared" si="28"/>
        <v>30.5</v>
      </c>
    </row>
    <row r="114" spans="1:13" ht="27" x14ac:dyDescent="0.25">
      <c r="A114" s="499" t="s">
        <v>78</v>
      </c>
      <c r="B114" s="175" t="s">
        <v>581</v>
      </c>
      <c r="C114" s="174" t="s">
        <v>17</v>
      </c>
      <c r="D114" s="176" t="s">
        <v>77</v>
      </c>
      <c r="E114" s="99" t="s">
        <v>17</v>
      </c>
      <c r="F114" s="269" t="s">
        <v>420</v>
      </c>
      <c r="G114" s="174" t="s">
        <v>27</v>
      </c>
      <c r="H114" s="176" t="s">
        <v>176</v>
      </c>
      <c r="I114" s="100" t="s">
        <v>29</v>
      </c>
      <c r="J114" s="100" t="s">
        <v>29</v>
      </c>
      <c r="K114" s="384">
        <f t="shared" si="28"/>
        <v>30.5</v>
      </c>
      <c r="L114" s="193">
        <f t="shared" si="28"/>
        <v>30.5</v>
      </c>
      <c r="M114" s="194">
        <f t="shared" si="28"/>
        <v>30.5</v>
      </c>
    </row>
    <row r="115" spans="1:13" x14ac:dyDescent="0.2">
      <c r="A115" s="489" t="s">
        <v>79</v>
      </c>
      <c r="B115" s="433" t="s">
        <v>581</v>
      </c>
      <c r="C115" s="426" t="s">
        <v>17</v>
      </c>
      <c r="D115" s="427" t="s">
        <v>77</v>
      </c>
      <c r="E115" s="436" t="s">
        <v>17</v>
      </c>
      <c r="F115" s="448" t="s">
        <v>420</v>
      </c>
      <c r="G115" s="434" t="s">
        <v>27</v>
      </c>
      <c r="H115" s="427" t="s">
        <v>176</v>
      </c>
      <c r="I115" s="429" t="s">
        <v>52</v>
      </c>
      <c r="J115" s="429" t="s">
        <v>29</v>
      </c>
      <c r="K115" s="438">
        <f t="shared" si="28"/>
        <v>30.5</v>
      </c>
      <c r="L115" s="439">
        <f t="shared" si="28"/>
        <v>30.5</v>
      </c>
      <c r="M115" s="440">
        <f t="shared" si="28"/>
        <v>30.5</v>
      </c>
    </row>
    <row r="116" spans="1:13" x14ac:dyDescent="0.2">
      <c r="A116" s="490" t="s">
        <v>110</v>
      </c>
      <c r="B116" s="175" t="s">
        <v>581</v>
      </c>
      <c r="C116" s="178" t="s">
        <v>17</v>
      </c>
      <c r="D116" s="179" t="s">
        <v>77</v>
      </c>
      <c r="E116" s="99" t="s">
        <v>17</v>
      </c>
      <c r="F116" s="269" t="s">
        <v>420</v>
      </c>
      <c r="G116" s="174" t="s">
        <v>27</v>
      </c>
      <c r="H116" s="179" t="s">
        <v>176</v>
      </c>
      <c r="I116" s="102" t="s">
        <v>52</v>
      </c>
      <c r="J116" s="102" t="s">
        <v>53</v>
      </c>
      <c r="K116" s="384">
        <f t="shared" si="28"/>
        <v>30.5</v>
      </c>
      <c r="L116" s="193">
        <f t="shared" si="28"/>
        <v>30.5</v>
      </c>
      <c r="M116" s="194">
        <f t="shared" si="28"/>
        <v>30.5</v>
      </c>
    </row>
    <row r="117" spans="1:13" x14ac:dyDescent="0.2">
      <c r="A117" s="488" t="s">
        <v>13</v>
      </c>
      <c r="B117" s="339" t="s">
        <v>581</v>
      </c>
      <c r="C117" s="317" t="s">
        <v>17</v>
      </c>
      <c r="D117" s="318" t="s">
        <v>77</v>
      </c>
      <c r="E117" s="342" t="s">
        <v>17</v>
      </c>
      <c r="F117" s="340" t="s">
        <v>420</v>
      </c>
      <c r="G117" s="340" t="s">
        <v>27</v>
      </c>
      <c r="H117" s="318" t="s">
        <v>176</v>
      </c>
      <c r="I117" s="355" t="s">
        <v>52</v>
      </c>
      <c r="J117" s="352" t="s">
        <v>54</v>
      </c>
      <c r="K117" s="386">
        <v>30.5</v>
      </c>
      <c r="L117" s="346">
        <v>30.5</v>
      </c>
      <c r="M117" s="347">
        <v>30.5</v>
      </c>
    </row>
    <row r="118" spans="1:13" ht="12.75" x14ac:dyDescent="0.2">
      <c r="A118" s="503" t="s">
        <v>377</v>
      </c>
      <c r="B118" s="367" t="s">
        <v>581</v>
      </c>
      <c r="C118" s="368" t="s">
        <v>17</v>
      </c>
      <c r="D118" s="369" t="s">
        <v>21</v>
      </c>
      <c r="E118" s="370" t="s">
        <v>28</v>
      </c>
      <c r="F118" s="269" t="s">
        <v>420</v>
      </c>
      <c r="G118" s="368" t="s">
        <v>28</v>
      </c>
      <c r="H118" s="369" t="s">
        <v>92</v>
      </c>
      <c r="I118" s="371" t="s">
        <v>29</v>
      </c>
      <c r="J118" s="371" t="s">
        <v>29</v>
      </c>
      <c r="K118" s="388">
        <f t="shared" ref="K118:K123" si="30">K119</f>
        <v>0</v>
      </c>
      <c r="L118" s="325">
        <f t="shared" ref="L118:M123" si="31">L119</f>
        <v>0</v>
      </c>
      <c r="M118" s="389">
        <f t="shared" si="31"/>
        <v>0</v>
      </c>
    </row>
    <row r="119" spans="1:13" ht="24" x14ac:dyDescent="0.2">
      <c r="A119" s="10" t="s">
        <v>578</v>
      </c>
      <c r="B119" s="101" t="s">
        <v>581</v>
      </c>
      <c r="C119" s="178" t="s">
        <v>17</v>
      </c>
      <c r="D119" s="179" t="s">
        <v>21</v>
      </c>
      <c r="E119" s="177" t="s">
        <v>17</v>
      </c>
      <c r="F119" s="174" t="s">
        <v>91</v>
      </c>
      <c r="G119" s="178" t="s">
        <v>28</v>
      </c>
      <c r="H119" s="179" t="s">
        <v>92</v>
      </c>
      <c r="I119" s="102" t="s">
        <v>29</v>
      </c>
      <c r="J119" s="102" t="s">
        <v>29</v>
      </c>
      <c r="K119" s="387">
        <f>K121</f>
        <v>0</v>
      </c>
      <c r="L119" s="200">
        <f>L121</f>
        <v>0</v>
      </c>
      <c r="M119" s="201">
        <f>M121</f>
        <v>0</v>
      </c>
    </row>
    <row r="120" spans="1:13" x14ac:dyDescent="0.2">
      <c r="A120" s="535" t="s">
        <v>419</v>
      </c>
      <c r="B120" s="566" t="s">
        <v>581</v>
      </c>
      <c r="C120" s="555" t="s">
        <v>17</v>
      </c>
      <c r="D120" s="556" t="s">
        <v>21</v>
      </c>
      <c r="E120" s="567" t="s">
        <v>17</v>
      </c>
      <c r="F120" s="542" t="s">
        <v>420</v>
      </c>
      <c r="G120" s="555" t="s">
        <v>28</v>
      </c>
      <c r="H120" s="556" t="s">
        <v>92</v>
      </c>
      <c r="I120" s="557" t="s">
        <v>29</v>
      </c>
      <c r="J120" s="557"/>
      <c r="K120" s="568"/>
      <c r="L120" s="569"/>
      <c r="M120" s="570"/>
    </row>
    <row r="121" spans="1:13" ht="36" x14ac:dyDescent="0.2">
      <c r="A121" s="573" t="s">
        <v>423</v>
      </c>
      <c r="B121" s="558" t="s">
        <v>581</v>
      </c>
      <c r="C121" s="559" t="s">
        <v>17</v>
      </c>
      <c r="D121" s="560" t="s">
        <v>21</v>
      </c>
      <c r="E121" s="561" t="s">
        <v>17</v>
      </c>
      <c r="F121" s="548" t="s">
        <v>420</v>
      </c>
      <c r="G121" s="559" t="s">
        <v>33</v>
      </c>
      <c r="H121" s="560" t="s">
        <v>92</v>
      </c>
      <c r="I121" s="562" t="s">
        <v>29</v>
      </c>
      <c r="J121" s="562" t="s">
        <v>29</v>
      </c>
      <c r="K121" s="563">
        <f t="shared" si="30"/>
        <v>0</v>
      </c>
      <c r="L121" s="564">
        <f t="shared" si="31"/>
        <v>0</v>
      </c>
      <c r="M121" s="565">
        <f t="shared" si="31"/>
        <v>0</v>
      </c>
    </row>
    <row r="122" spans="1:13" ht="25.5" customHeight="1" x14ac:dyDescent="0.25">
      <c r="A122" s="499" t="s">
        <v>378</v>
      </c>
      <c r="B122" s="101" t="s">
        <v>581</v>
      </c>
      <c r="C122" s="178" t="s">
        <v>17</v>
      </c>
      <c r="D122" s="179" t="s">
        <v>21</v>
      </c>
      <c r="E122" s="177" t="s">
        <v>17</v>
      </c>
      <c r="F122" s="269" t="s">
        <v>420</v>
      </c>
      <c r="G122" s="178" t="s">
        <v>33</v>
      </c>
      <c r="H122" s="179" t="s">
        <v>376</v>
      </c>
      <c r="I122" s="102" t="s">
        <v>29</v>
      </c>
      <c r="J122" s="102" t="s">
        <v>29</v>
      </c>
      <c r="K122" s="387">
        <f>K123</f>
        <v>0</v>
      </c>
      <c r="L122" s="200">
        <f t="shared" si="31"/>
        <v>0</v>
      </c>
      <c r="M122" s="201">
        <f t="shared" si="31"/>
        <v>0</v>
      </c>
    </row>
    <row r="123" spans="1:13" x14ac:dyDescent="0.2">
      <c r="A123" s="489" t="s">
        <v>393</v>
      </c>
      <c r="B123" s="425" t="s">
        <v>581</v>
      </c>
      <c r="C123" s="426" t="s">
        <v>17</v>
      </c>
      <c r="D123" s="427" t="s">
        <v>21</v>
      </c>
      <c r="E123" s="428" t="s">
        <v>17</v>
      </c>
      <c r="F123" s="448" t="s">
        <v>420</v>
      </c>
      <c r="G123" s="426" t="s">
        <v>33</v>
      </c>
      <c r="H123" s="427" t="s">
        <v>376</v>
      </c>
      <c r="I123" s="429" t="s">
        <v>392</v>
      </c>
      <c r="J123" s="429" t="s">
        <v>29</v>
      </c>
      <c r="K123" s="451">
        <f t="shared" si="30"/>
        <v>0</v>
      </c>
      <c r="L123" s="452">
        <f t="shared" si="31"/>
        <v>0</v>
      </c>
      <c r="M123" s="453">
        <f t="shared" si="31"/>
        <v>0</v>
      </c>
    </row>
    <row r="124" spans="1:13" x14ac:dyDescent="0.2">
      <c r="A124" s="504" t="s">
        <v>388</v>
      </c>
      <c r="B124" s="339" t="s">
        <v>581</v>
      </c>
      <c r="C124" s="340" t="s">
        <v>17</v>
      </c>
      <c r="D124" s="341" t="s">
        <v>21</v>
      </c>
      <c r="E124" s="342" t="s">
        <v>17</v>
      </c>
      <c r="F124" s="340" t="s">
        <v>420</v>
      </c>
      <c r="G124" s="340" t="s">
        <v>33</v>
      </c>
      <c r="H124" s="341" t="s">
        <v>376</v>
      </c>
      <c r="I124" s="352" t="s">
        <v>392</v>
      </c>
      <c r="J124" s="352" t="s">
        <v>389</v>
      </c>
      <c r="K124" s="386">
        <v>0</v>
      </c>
      <c r="L124" s="346"/>
      <c r="M124" s="347"/>
    </row>
    <row r="125" spans="1:13" ht="12.75" x14ac:dyDescent="0.2">
      <c r="A125" s="505" t="s">
        <v>24</v>
      </c>
      <c r="B125" s="175" t="s">
        <v>581</v>
      </c>
      <c r="C125" s="155" t="s">
        <v>17</v>
      </c>
      <c r="D125" s="156" t="s">
        <v>33</v>
      </c>
      <c r="E125" s="157" t="s">
        <v>28</v>
      </c>
      <c r="F125" s="269" t="s">
        <v>420</v>
      </c>
      <c r="G125" s="155" t="s">
        <v>28</v>
      </c>
      <c r="H125" s="156" t="s">
        <v>92</v>
      </c>
      <c r="I125" s="158" t="s">
        <v>29</v>
      </c>
      <c r="J125" s="158" t="s">
        <v>29</v>
      </c>
      <c r="K125" s="390">
        <f>K126</f>
        <v>0</v>
      </c>
      <c r="L125" s="202">
        <f t="shared" ref="L125:M130" si="32">L126</f>
        <v>0</v>
      </c>
      <c r="M125" s="203">
        <f t="shared" si="32"/>
        <v>0</v>
      </c>
    </row>
    <row r="126" spans="1:13" ht="24" x14ac:dyDescent="0.2">
      <c r="A126" s="571" t="s">
        <v>578</v>
      </c>
      <c r="B126" s="175" t="s">
        <v>581</v>
      </c>
      <c r="C126" s="155" t="s">
        <v>17</v>
      </c>
      <c r="D126" s="156" t="s">
        <v>33</v>
      </c>
      <c r="E126" s="157" t="s">
        <v>17</v>
      </c>
      <c r="F126" s="174" t="s">
        <v>91</v>
      </c>
      <c r="G126" s="155" t="s">
        <v>28</v>
      </c>
      <c r="H126" s="156" t="s">
        <v>92</v>
      </c>
      <c r="I126" s="158" t="s">
        <v>29</v>
      </c>
      <c r="J126" s="158" t="s">
        <v>29</v>
      </c>
      <c r="K126" s="390">
        <f>K128</f>
        <v>0</v>
      </c>
      <c r="L126" s="202">
        <f>L128</f>
        <v>0</v>
      </c>
      <c r="M126" s="203">
        <f>M128</f>
        <v>0</v>
      </c>
    </row>
    <row r="127" spans="1:13" x14ac:dyDescent="0.2">
      <c r="A127" s="577" t="s">
        <v>419</v>
      </c>
      <c r="B127" s="536" t="s">
        <v>581</v>
      </c>
      <c r="C127" s="578" t="s">
        <v>17</v>
      </c>
      <c r="D127" s="579" t="s">
        <v>33</v>
      </c>
      <c r="E127" s="580" t="s">
        <v>17</v>
      </c>
      <c r="F127" s="537" t="s">
        <v>420</v>
      </c>
      <c r="G127" s="578" t="s">
        <v>28</v>
      </c>
      <c r="H127" s="579" t="s">
        <v>92</v>
      </c>
      <c r="I127" s="581" t="s">
        <v>29</v>
      </c>
      <c r="J127" s="581" t="s">
        <v>29</v>
      </c>
      <c r="K127" s="582">
        <f>K128</f>
        <v>0</v>
      </c>
      <c r="L127" s="582">
        <f t="shared" ref="L127:M127" si="33">L128</f>
        <v>0</v>
      </c>
      <c r="M127" s="582">
        <f t="shared" si="33"/>
        <v>0</v>
      </c>
    </row>
    <row r="128" spans="1:13" ht="24.75" customHeight="1" x14ac:dyDescent="0.2">
      <c r="A128" s="573" t="s">
        <v>424</v>
      </c>
      <c r="B128" s="544" t="s">
        <v>581</v>
      </c>
      <c r="C128" s="559" t="s">
        <v>17</v>
      </c>
      <c r="D128" s="560" t="s">
        <v>33</v>
      </c>
      <c r="E128" s="547" t="s">
        <v>17</v>
      </c>
      <c r="F128" s="548" t="s">
        <v>420</v>
      </c>
      <c r="G128" s="545" t="s">
        <v>369</v>
      </c>
      <c r="H128" s="560" t="s">
        <v>92</v>
      </c>
      <c r="I128" s="562" t="s">
        <v>29</v>
      </c>
      <c r="J128" s="562" t="s">
        <v>29</v>
      </c>
      <c r="K128" s="574">
        <f>K129</f>
        <v>0</v>
      </c>
      <c r="L128" s="575">
        <f t="shared" si="32"/>
        <v>0</v>
      </c>
      <c r="M128" s="576">
        <f t="shared" si="32"/>
        <v>0</v>
      </c>
    </row>
    <row r="129" spans="1:13" ht="13.5" x14ac:dyDescent="0.25">
      <c r="A129" s="499" t="s">
        <v>114</v>
      </c>
      <c r="B129" s="175" t="s">
        <v>581</v>
      </c>
      <c r="C129" s="178" t="s">
        <v>17</v>
      </c>
      <c r="D129" s="179" t="s">
        <v>33</v>
      </c>
      <c r="E129" s="99" t="s">
        <v>17</v>
      </c>
      <c r="F129" s="269" t="s">
        <v>420</v>
      </c>
      <c r="G129" s="174" t="s">
        <v>369</v>
      </c>
      <c r="H129" s="179" t="s">
        <v>115</v>
      </c>
      <c r="I129" s="102" t="s">
        <v>29</v>
      </c>
      <c r="J129" s="102" t="s">
        <v>29</v>
      </c>
      <c r="K129" s="385">
        <f>K130</f>
        <v>0</v>
      </c>
      <c r="L129" s="196">
        <f t="shared" si="32"/>
        <v>0</v>
      </c>
      <c r="M129" s="197">
        <f t="shared" si="32"/>
        <v>0</v>
      </c>
    </row>
    <row r="130" spans="1:13" x14ac:dyDescent="0.2">
      <c r="A130" s="489" t="s">
        <v>116</v>
      </c>
      <c r="B130" s="433" t="s">
        <v>581</v>
      </c>
      <c r="C130" s="426" t="s">
        <v>17</v>
      </c>
      <c r="D130" s="427" t="s">
        <v>33</v>
      </c>
      <c r="E130" s="436" t="s">
        <v>17</v>
      </c>
      <c r="F130" s="448" t="s">
        <v>420</v>
      </c>
      <c r="G130" s="434" t="s">
        <v>369</v>
      </c>
      <c r="H130" s="427" t="s">
        <v>115</v>
      </c>
      <c r="I130" s="429" t="s">
        <v>35</v>
      </c>
      <c r="J130" s="429" t="s">
        <v>29</v>
      </c>
      <c r="K130" s="430">
        <f>K131</f>
        <v>0</v>
      </c>
      <c r="L130" s="441">
        <f t="shared" si="32"/>
        <v>0</v>
      </c>
      <c r="M130" s="442">
        <f t="shared" si="32"/>
        <v>0</v>
      </c>
    </row>
    <row r="131" spans="1:13" x14ac:dyDescent="0.2">
      <c r="A131" s="488" t="s">
        <v>10</v>
      </c>
      <c r="B131" s="339" t="s">
        <v>581</v>
      </c>
      <c r="C131" s="317" t="s">
        <v>17</v>
      </c>
      <c r="D131" s="318" t="s">
        <v>33</v>
      </c>
      <c r="E131" s="342" t="s">
        <v>17</v>
      </c>
      <c r="F131" s="340" t="s">
        <v>420</v>
      </c>
      <c r="G131" s="340" t="s">
        <v>369</v>
      </c>
      <c r="H131" s="318" t="s">
        <v>115</v>
      </c>
      <c r="I131" s="355" t="s">
        <v>35</v>
      </c>
      <c r="J131" s="352" t="s">
        <v>55</v>
      </c>
      <c r="K131" s="386">
        <v>0</v>
      </c>
      <c r="L131" s="346">
        <v>0</v>
      </c>
      <c r="M131" s="347">
        <v>0</v>
      </c>
    </row>
    <row r="132" spans="1:13" ht="12.75" x14ac:dyDescent="0.2">
      <c r="A132" s="506" t="s">
        <v>368</v>
      </c>
      <c r="B132" s="268" t="s">
        <v>581</v>
      </c>
      <c r="C132" s="271" t="s">
        <v>17</v>
      </c>
      <c r="D132" s="272" t="s">
        <v>369</v>
      </c>
      <c r="E132" s="270" t="s">
        <v>28</v>
      </c>
      <c r="F132" s="269" t="s">
        <v>91</v>
      </c>
      <c r="G132" s="269" t="s">
        <v>28</v>
      </c>
      <c r="H132" s="272" t="s">
        <v>92</v>
      </c>
      <c r="I132" s="274" t="s">
        <v>29</v>
      </c>
      <c r="J132" s="103" t="s">
        <v>29</v>
      </c>
      <c r="K132" s="387">
        <f t="shared" ref="K132:K139" si="34">K133</f>
        <v>0</v>
      </c>
      <c r="L132" s="204"/>
      <c r="M132" s="205"/>
    </row>
    <row r="133" spans="1:13" ht="24" x14ac:dyDescent="0.2">
      <c r="A133" s="10" t="s">
        <v>578</v>
      </c>
      <c r="B133" s="268" t="s">
        <v>581</v>
      </c>
      <c r="C133" s="271" t="s">
        <v>17</v>
      </c>
      <c r="D133" s="272" t="s">
        <v>369</v>
      </c>
      <c r="E133" s="270" t="s">
        <v>17</v>
      </c>
      <c r="F133" s="174" t="s">
        <v>91</v>
      </c>
      <c r="G133" s="269" t="s">
        <v>28</v>
      </c>
      <c r="H133" s="272" t="s">
        <v>92</v>
      </c>
      <c r="I133" s="274" t="s">
        <v>29</v>
      </c>
      <c r="J133" s="103" t="s">
        <v>29</v>
      </c>
      <c r="K133" s="387">
        <f>K135</f>
        <v>0</v>
      </c>
      <c r="L133" s="204"/>
      <c r="M133" s="205"/>
    </row>
    <row r="134" spans="1:13" x14ac:dyDescent="0.2">
      <c r="A134" s="577" t="s">
        <v>419</v>
      </c>
      <c r="B134" s="536" t="s">
        <v>581</v>
      </c>
      <c r="C134" s="578" t="s">
        <v>17</v>
      </c>
      <c r="D134" s="579" t="s">
        <v>369</v>
      </c>
      <c r="E134" s="580" t="s">
        <v>17</v>
      </c>
      <c r="F134" s="537" t="s">
        <v>420</v>
      </c>
      <c r="G134" s="578" t="s">
        <v>28</v>
      </c>
      <c r="H134" s="579" t="s">
        <v>92</v>
      </c>
      <c r="I134" s="581" t="s">
        <v>29</v>
      </c>
      <c r="J134" s="581" t="s">
        <v>29</v>
      </c>
      <c r="K134" s="387">
        <f>K135</f>
        <v>0</v>
      </c>
      <c r="L134" s="387">
        <f>L135</f>
        <v>0</v>
      </c>
      <c r="M134" s="387">
        <f>M135</f>
        <v>0</v>
      </c>
    </row>
    <row r="135" spans="1:13" ht="24" x14ac:dyDescent="0.2">
      <c r="A135" s="572" t="s">
        <v>421</v>
      </c>
      <c r="B135" s="583" t="s">
        <v>581</v>
      </c>
      <c r="C135" s="584" t="s">
        <v>17</v>
      </c>
      <c r="D135" s="585" t="s">
        <v>369</v>
      </c>
      <c r="E135" s="586" t="s">
        <v>17</v>
      </c>
      <c r="F135" s="548" t="s">
        <v>420</v>
      </c>
      <c r="G135" s="548" t="s">
        <v>17</v>
      </c>
      <c r="H135" s="585" t="s">
        <v>92</v>
      </c>
      <c r="I135" s="587" t="s">
        <v>29</v>
      </c>
      <c r="J135" s="588" t="s">
        <v>29</v>
      </c>
      <c r="K135" s="563">
        <f t="shared" si="34"/>
        <v>0</v>
      </c>
      <c r="L135" s="589"/>
      <c r="M135" s="590"/>
    </row>
    <row r="136" spans="1:13" ht="13.5" x14ac:dyDescent="0.2">
      <c r="A136" s="491" t="s">
        <v>2</v>
      </c>
      <c r="B136" s="268" t="s">
        <v>581</v>
      </c>
      <c r="C136" s="271" t="s">
        <v>17</v>
      </c>
      <c r="D136" s="272" t="s">
        <v>369</v>
      </c>
      <c r="E136" s="270" t="s">
        <v>17</v>
      </c>
      <c r="F136" s="269" t="s">
        <v>420</v>
      </c>
      <c r="G136" s="269" t="s">
        <v>17</v>
      </c>
      <c r="H136" s="272" t="s">
        <v>98</v>
      </c>
      <c r="I136" s="274" t="s">
        <v>29</v>
      </c>
      <c r="J136" s="103" t="s">
        <v>29</v>
      </c>
      <c r="K136" s="387">
        <f t="shared" si="34"/>
        <v>0</v>
      </c>
      <c r="L136" s="204"/>
      <c r="M136" s="205"/>
    </row>
    <row r="137" spans="1:13" x14ac:dyDescent="0.2">
      <c r="A137" s="488" t="s">
        <v>185</v>
      </c>
      <c r="B137" s="268" t="s">
        <v>581</v>
      </c>
      <c r="C137" s="271" t="s">
        <v>17</v>
      </c>
      <c r="D137" s="272" t="s">
        <v>369</v>
      </c>
      <c r="E137" s="270" t="s">
        <v>17</v>
      </c>
      <c r="F137" s="269" t="s">
        <v>420</v>
      </c>
      <c r="G137" s="269" t="s">
        <v>17</v>
      </c>
      <c r="H137" s="272" t="s">
        <v>98</v>
      </c>
      <c r="I137" s="274" t="s">
        <v>184</v>
      </c>
      <c r="J137" s="103" t="s">
        <v>29</v>
      </c>
      <c r="K137" s="387">
        <f t="shared" si="34"/>
        <v>0</v>
      </c>
      <c r="L137" s="204"/>
      <c r="M137" s="205"/>
    </row>
    <row r="138" spans="1:13" x14ac:dyDescent="0.2">
      <c r="A138" s="497" t="s">
        <v>71</v>
      </c>
      <c r="B138" s="446" t="s">
        <v>581</v>
      </c>
      <c r="C138" s="312" t="s">
        <v>17</v>
      </c>
      <c r="D138" s="313" t="s">
        <v>369</v>
      </c>
      <c r="E138" s="447" t="s">
        <v>17</v>
      </c>
      <c r="F138" s="448" t="s">
        <v>420</v>
      </c>
      <c r="G138" s="448" t="s">
        <v>17</v>
      </c>
      <c r="H138" s="313" t="s">
        <v>98</v>
      </c>
      <c r="I138" s="449" t="s">
        <v>70</v>
      </c>
      <c r="J138" s="450" t="s">
        <v>29</v>
      </c>
      <c r="K138" s="451">
        <f t="shared" si="34"/>
        <v>0</v>
      </c>
      <c r="L138" s="454"/>
      <c r="M138" s="455"/>
    </row>
    <row r="139" spans="1:13" x14ac:dyDescent="0.2">
      <c r="A139" s="488" t="s">
        <v>10</v>
      </c>
      <c r="B139" s="268" t="s">
        <v>581</v>
      </c>
      <c r="C139" s="271" t="s">
        <v>17</v>
      </c>
      <c r="D139" s="272" t="s">
        <v>369</v>
      </c>
      <c r="E139" s="270" t="s">
        <v>17</v>
      </c>
      <c r="F139" s="269" t="s">
        <v>420</v>
      </c>
      <c r="G139" s="269" t="s">
        <v>17</v>
      </c>
      <c r="H139" s="272" t="s">
        <v>98</v>
      </c>
      <c r="I139" s="274" t="s">
        <v>70</v>
      </c>
      <c r="J139" s="103" t="s">
        <v>55</v>
      </c>
      <c r="K139" s="387">
        <f t="shared" si="34"/>
        <v>0</v>
      </c>
      <c r="L139" s="204"/>
      <c r="M139" s="205"/>
    </row>
    <row r="140" spans="1:13" x14ac:dyDescent="0.2">
      <c r="A140" s="488" t="s">
        <v>388</v>
      </c>
      <c r="B140" s="339" t="s">
        <v>581</v>
      </c>
      <c r="C140" s="317" t="s">
        <v>17</v>
      </c>
      <c r="D140" s="318" t="s">
        <v>369</v>
      </c>
      <c r="E140" s="342" t="s">
        <v>17</v>
      </c>
      <c r="F140" s="340" t="s">
        <v>420</v>
      </c>
      <c r="G140" s="340" t="s">
        <v>17</v>
      </c>
      <c r="H140" s="318" t="s">
        <v>98</v>
      </c>
      <c r="I140" s="355" t="s">
        <v>70</v>
      </c>
      <c r="J140" s="352" t="s">
        <v>389</v>
      </c>
      <c r="K140" s="386">
        <v>0</v>
      </c>
      <c r="L140" s="346">
        <v>0</v>
      </c>
      <c r="M140" s="347">
        <v>0</v>
      </c>
    </row>
    <row r="141" spans="1:13" ht="12.75" x14ac:dyDescent="0.2">
      <c r="A141" s="506" t="s">
        <v>36</v>
      </c>
      <c r="B141" s="175" t="s">
        <v>581</v>
      </c>
      <c r="C141" s="174" t="s">
        <v>20</v>
      </c>
      <c r="D141" s="176" t="s">
        <v>28</v>
      </c>
      <c r="E141" s="99" t="s">
        <v>28</v>
      </c>
      <c r="F141" s="269" t="s">
        <v>420</v>
      </c>
      <c r="G141" s="174" t="s">
        <v>28</v>
      </c>
      <c r="H141" s="176" t="s">
        <v>92</v>
      </c>
      <c r="I141" s="100" t="s">
        <v>29</v>
      </c>
      <c r="J141" s="102" t="s">
        <v>29</v>
      </c>
      <c r="K141" s="384">
        <f>K142</f>
        <v>128.5</v>
      </c>
      <c r="L141" s="193">
        <f>L142</f>
        <v>134.5</v>
      </c>
      <c r="M141" s="194">
        <f>M142</f>
        <v>139.4</v>
      </c>
    </row>
    <row r="142" spans="1:13" x14ac:dyDescent="0.2">
      <c r="A142" s="507" t="s">
        <v>117</v>
      </c>
      <c r="B142" s="175" t="s">
        <v>581</v>
      </c>
      <c r="C142" s="174" t="s">
        <v>20</v>
      </c>
      <c r="D142" s="176" t="s">
        <v>22</v>
      </c>
      <c r="E142" s="99" t="s">
        <v>28</v>
      </c>
      <c r="F142" s="269" t="s">
        <v>420</v>
      </c>
      <c r="G142" s="174" t="s">
        <v>28</v>
      </c>
      <c r="H142" s="105" t="s">
        <v>92</v>
      </c>
      <c r="I142" s="100" t="s">
        <v>29</v>
      </c>
      <c r="J142" s="100" t="s">
        <v>29</v>
      </c>
      <c r="K142" s="384">
        <f>K145</f>
        <v>128.5</v>
      </c>
      <c r="L142" s="193">
        <f>L145</f>
        <v>134.5</v>
      </c>
      <c r="M142" s="194">
        <f>M145</f>
        <v>139.4</v>
      </c>
    </row>
    <row r="143" spans="1:13" ht="24" x14ac:dyDescent="0.2">
      <c r="A143" s="10" t="s">
        <v>578</v>
      </c>
      <c r="B143" s="175" t="s">
        <v>581</v>
      </c>
      <c r="C143" s="174" t="s">
        <v>20</v>
      </c>
      <c r="D143" s="176" t="s">
        <v>22</v>
      </c>
      <c r="E143" s="99" t="s">
        <v>17</v>
      </c>
      <c r="F143" s="174" t="s">
        <v>91</v>
      </c>
      <c r="G143" s="174" t="s">
        <v>28</v>
      </c>
      <c r="H143" s="105" t="s">
        <v>92</v>
      </c>
      <c r="I143" s="100" t="s">
        <v>29</v>
      </c>
      <c r="J143" s="100" t="s">
        <v>29</v>
      </c>
      <c r="K143" s="384">
        <f>K145</f>
        <v>128.5</v>
      </c>
      <c r="L143" s="193">
        <f>L145</f>
        <v>134.5</v>
      </c>
      <c r="M143" s="194">
        <f>M145</f>
        <v>139.4</v>
      </c>
    </row>
    <row r="144" spans="1:13" x14ac:dyDescent="0.2">
      <c r="A144" s="577" t="s">
        <v>419</v>
      </c>
      <c r="B144" s="536" t="s">
        <v>581</v>
      </c>
      <c r="C144" s="578" t="s">
        <v>20</v>
      </c>
      <c r="D144" s="579" t="s">
        <v>22</v>
      </c>
      <c r="E144" s="580" t="s">
        <v>17</v>
      </c>
      <c r="F144" s="537" t="s">
        <v>420</v>
      </c>
      <c r="G144" s="578" t="s">
        <v>28</v>
      </c>
      <c r="H144" s="579" t="s">
        <v>92</v>
      </c>
      <c r="I144" s="581" t="s">
        <v>29</v>
      </c>
      <c r="J144" s="581" t="s">
        <v>29</v>
      </c>
      <c r="K144" s="384">
        <f>K145</f>
        <v>128.5</v>
      </c>
      <c r="L144" s="384">
        <f t="shared" ref="L144:M144" si="35">L145</f>
        <v>134.5</v>
      </c>
      <c r="M144" s="384">
        <f t="shared" si="35"/>
        <v>139.4</v>
      </c>
    </row>
    <row r="145" spans="1:13" ht="24" x14ac:dyDescent="0.2">
      <c r="A145" s="591" t="s">
        <v>425</v>
      </c>
      <c r="B145" s="544" t="s">
        <v>581</v>
      </c>
      <c r="C145" s="559" t="s">
        <v>20</v>
      </c>
      <c r="D145" s="546" t="s">
        <v>22</v>
      </c>
      <c r="E145" s="547" t="s">
        <v>17</v>
      </c>
      <c r="F145" s="548" t="s">
        <v>420</v>
      </c>
      <c r="G145" s="545" t="s">
        <v>20</v>
      </c>
      <c r="H145" s="546" t="s">
        <v>92</v>
      </c>
      <c r="I145" s="549" t="s">
        <v>29</v>
      </c>
      <c r="J145" s="549" t="s">
        <v>29</v>
      </c>
      <c r="K145" s="574">
        <f t="shared" ref="K145:M145" si="36">K146</f>
        <v>128.5</v>
      </c>
      <c r="L145" s="575">
        <f t="shared" si="36"/>
        <v>134.5</v>
      </c>
      <c r="M145" s="576">
        <f t="shared" si="36"/>
        <v>139.4</v>
      </c>
    </row>
    <row r="146" spans="1:13" ht="27" x14ac:dyDescent="0.25">
      <c r="A146" s="534" t="s">
        <v>414</v>
      </c>
      <c r="B146" s="175" t="s">
        <v>581</v>
      </c>
      <c r="C146" s="174" t="s">
        <v>20</v>
      </c>
      <c r="D146" s="176" t="s">
        <v>22</v>
      </c>
      <c r="E146" s="99" t="s">
        <v>17</v>
      </c>
      <c r="F146" s="269" t="s">
        <v>420</v>
      </c>
      <c r="G146" s="174" t="s">
        <v>20</v>
      </c>
      <c r="H146" s="176" t="s">
        <v>119</v>
      </c>
      <c r="I146" s="100" t="s">
        <v>29</v>
      </c>
      <c r="J146" s="100" t="s">
        <v>29</v>
      </c>
      <c r="K146" s="384">
        <f>K147+K154</f>
        <v>128.5</v>
      </c>
      <c r="L146" s="192">
        <f>L147+L154</f>
        <v>134.5</v>
      </c>
      <c r="M146" s="199">
        <f>M147+M154</f>
        <v>139.4</v>
      </c>
    </row>
    <row r="147" spans="1:13" x14ac:dyDescent="0.2">
      <c r="A147" s="485" t="s">
        <v>59</v>
      </c>
      <c r="B147" s="175" t="s">
        <v>581</v>
      </c>
      <c r="C147" s="178" t="s">
        <v>20</v>
      </c>
      <c r="D147" s="176" t="s">
        <v>22</v>
      </c>
      <c r="E147" s="99" t="s">
        <v>17</v>
      </c>
      <c r="F147" s="269" t="s">
        <v>420</v>
      </c>
      <c r="G147" s="174" t="s">
        <v>20</v>
      </c>
      <c r="H147" s="179" t="s">
        <v>119</v>
      </c>
      <c r="I147" s="102" t="s">
        <v>58</v>
      </c>
      <c r="J147" s="102" t="s">
        <v>29</v>
      </c>
      <c r="K147" s="385">
        <f>K148+K151</f>
        <v>127.5</v>
      </c>
      <c r="L147" s="196">
        <f>L148+L151</f>
        <v>132.5</v>
      </c>
      <c r="M147" s="197">
        <f>M148+M151</f>
        <v>136.4</v>
      </c>
    </row>
    <row r="148" spans="1:13" x14ac:dyDescent="0.2">
      <c r="A148" s="486" t="s">
        <v>80</v>
      </c>
      <c r="B148" s="433" t="s">
        <v>581</v>
      </c>
      <c r="C148" s="426" t="s">
        <v>20</v>
      </c>
      <c r="D148" s="435" t="s">
        <v>22</v>
      </c>
      <c r="E148" s="436" t="s">
        <v>17</v>
      </c>
      <c r="F148" s="448" t="s">
        <v>420</v>
      </c>
      <c r="G148" s="434" t="s">
        <v>20</v>
      </c>
      <c r="H148" s="427" t="s">
        <v>119</v>
      </c>
      <c r="I148" s="429" t="s">
        <v>25</v>
      </c>
      <c r="J148" s="429" t="s">
        <v>29</v>
      </c>
      <c r="K148" s="430">
        <f t="shared" ref="K148:M149" si="37">K149</f>
        <v>98.507999999999996</v>
      </c>
      <c r="L148" s="441">
        <f t="shared" si="37"/>
        <v>103.508</v>
      </c>
      <c r="M148" s="442">
        <f t="shared" si="37"/>
        <v>107.408</v>
      </c>
    </row>
    <row r="149" spans="1:13" x14ac:dyDescent="0.2">
      <c r="A149" s="490" t="s">
        <v>81</v>
      </c>
      <c r="B149" s="175" t="s">
        <v>581</v>
      </c>
      <c r="C149" s="178" t="s">
        <v>20</v>
      </c>
      <c r="D149" s="176" t="s">
        <v>22</v>
      </c>
      <c r="E149" s="99" t="s">
        <v>17</v>
      </c>
      <c r="F149" s="269" t="s">
        <v>420</v>
      </c>
      <c r="G149" s="174" t="s">
        <v>20</v>
      </c>
      <c r="H149" s="179" t="s">
        <v>119</v>
      </c>
      <c r="I149" s="102" t="s">
        <v>25</v>
      </c>
      <c r="J149" s="102" t="s">
        <v>57</v>
      </c>
      <c r="K149" s="385">
        <f t="shared" si="37"/>
        <v>98.507999999999996</v>
      </c>
      <c r="L149" s="196">
        <f t="shared" si="37"/>
        <v>103.508</v>
      </c>
      <c r="M149" s="197">
        <f t="shared" si="37"/>
        <v>107.408</v>
      </c>
    </row>
    <row r="150" spans="1:13" x14ac:dyDescent="0.2">
      <c r="A150" s="488" t="s">
        <v>4</v>
      </c>
      <c r="B150" s="339" t="s">
        <v>581</v>
      </c>
      <c r="C150" s="317" t="s">
        <v>20</v>
      </c>
      <c r="D150" s="341" t="s">
        <v>22</v>
      </c>
      <c r="E150" s="342" t="s">
        <v>17</v>
      </c>
      <c r="F150" s="340" t="s">
        <v>420</v>
      </c>
      <c r="G150" s="340" t="s">
        <v>20</v>
      </c>
      <c r="H150" s="318" t="s">
        <v>119</v>
      </c>
      <c r="I150" s="355" t="s">
        <v>25</v>
      </c>
      <c r="J150" s="352" t="s">
        <v>95</v>
      </c>
      <c r="K150" s="386">
        <v>98.507999999999996</v>
      </c>
      <c r="L150" s="346">
        <v>103.508</v>
      </c>
      <c r="M150" s="347">
        <v>107.408</v>
      </c>
    </row>
    <row r="151" spans="1:13" ht="22.5" x14ac:dyDescent="0.2">
      <c r="A151" s="489" t="s">
        <v>82</v>
      </c>
      <c r="B151" s="433" t="s">
        <v>581</v>
      </c>
      <c r="C151" s="426" t="s">
        <v>20</v>
      </c>
      <c r="D151" s="435" t="s">
        <v>22</v>
      </c>
      <c r="E151" s="436" t="s">
        <v>17</v>
      </c>
      <c r="F151" s="448" t="s">
        <v>420</v>
      </c>
      <c r="G151" s="434" t="s">
        <v>20</v>
      </c>
      <c r="H151" s="427" t="s">
        <v>119</v>
      </c>
      <c r="I151" s="429" t="s">
        <v>56</v>
      </c>
      <c r="J151" s="429" t="s">
        <v>29</v>
      </c>
      <c r="K151" s="430">
        <f>K152</f>
        <v>28.992000000000001</v>
      </c>
      <c r="L151" s="441">
        <f t="shared" ref="K151:M152" si="38">L152</f>
        <v>28.992000000000001</v>
      </c>
      <c r="M151" s="442">
        <f t="shared" si="38"/>
        <v>28.992000000000001</v>
      </c>
    </row>
    <row r="152" spans="1:13" x14ac:dyDescent="0.2">
      <c r="A152" s="490" t="s">
        <v>81</v>
      </c>
      <c r="B152" s="175" t="s">
        <v>581</v>
      </c>
      <c r="C152" s="178" t="s">
        <v>20</v>
      </c>
      <c r="D152" s="176" t="s">
        <v>22</v>
      </c>
      <c r="E152" s="99" t="s">
        <v>17</v>
      </c>
      <c r="F152" s="269" t="s">
        <v>420</v>
      </c>
      <c r="G152" s="174" t="s">
        <v>20</v>
      </c>
      <c r="H152" s="179" t="s">
        <v>119</v>
      </c>
      <c r="I152" s="102" t="s">
        <v>56</v>
      </c>
      <c r="J152" s="102" t="s">
        <v>57</v>
      </c>
      <c r="K152" s="385">
        <f t="shared" si="38"/>
        <v>28.992000000000001</v>
      </c>
      <c r="L152" s="196">
        <f t="shared" si="38"/>
        <v>28.992000000000001</v>
      </c>
      <c r="M152" s="197">
        <f t="shared" si="38"/>
        <v>28.992000000000001</v>
      </c>
    </row>
    <row r="153" spans="1:13" x14ac:dyDescent="0.2">
      <c r="A153" s="488" t="s">
        <v>83</v>
      </c>
      <c r="B153" s="339" t="s">
        <v>581</v>
      </c>
      <c r="C153" s="317" t="s">
        <v>20</v>
      </c>
      <c r="D153" s="341" t="s">
        <v>22</v>
      </c>
      <c r="E153" s="342" t="s">
        <v>17</v>
      </c>
      <c r="F153" s="340" t="s">
        <v>420</v>
      </c>
      <c r="G153" s="340" t="s">
        <v>20</v>
      </c>
      <c r="H153" s="318" t="s">
        <v>119</v>
      </c>
      <c r="I153" s="355" t="s">
        <v>56</v>
      </c>
      <c r="J153" s="352" t="s">
        <v>96</v>
      </c>
      <c r="K153" s="386">
        <v>28.992000000000001</v>
      </c>
      <c r="L153" s="346">
        <v>28.992000000000001</v>
      </c>
      <c r="M153" s="347">
        <v>28.992000000000001</v>
      </c>
    </row>
    <row r="154" spans="1:13" ht="15" customHeight="1" x14ac:dyDescent="0.2">
      <c r="A154" s="496" t="s">
        <v>128</v>
      </c>
      <c r="B154" s="175" t="s">
        <v>581</v>
      </c>
      <c r="C154" s="178" t="s">
        <v>20</v>
      </c>
      <c r="D154" s="176" t="s">
        <v>22</v>
      </c>
      <c r="E154" s="99" t="s">
        <v>17</v>
      </c>
      <c r="F154" s="269" t="s">
        <v>420</v>
      </c>
      <c r="G154" s="174" t="s">
        <v>20</v>
      </c>
      <c r="H154" s="179" t="s">
        <v>119</v>
      </c>
      <c r="I154" s="102" t="s">
        <v>60</v>
      </c>
      <c r="J154" s="103" t="s">
        <v>29</v>
      </c>
      <c r="K154" s="387">
        <f>K155</f>
        <v>1</v>
      </c>
      <c r="L154" s="200">
        <f>L155</f>
        <v>2</v>
      </c>
      <c r="M154" s="201">
        <f>M155</f>
        <v>3</v>
      </c>
    </row>
    <row r="155" spans="1:13" ht="15.75" customHeight="1" x14ac:dyDescent="0.2">
      <c r="A155" s="489" t="s">
        <v>106</v>
      </c>
      <c r="B155" s="433" t="s">
        <v>581</v>
      </c>
      <c r="C155" s="426" t="s">
        <v>20</v>
      </c>
      <c r="D155" s="435" t="s">
        <v>22</v>
      </c>
      <c r="E155" s="436" t="s">
        <v>17</v>
      </c>
      <c r="F155" s="448" t="s">
        <v>420</v>
      </c>
      <c r="G155" s="434" t="s">
        <v>20</v>
      </c>
      <c r="H155" s="427" t="s">
        <v>119</v>
      </c>
      <c r="I155" s="429" t="s">
        <v>19</v>
      </c>
      <c r="J155" s="429" t="s">
        <v>29</v>
      </c>
      <c r="K155" s="430">
        <f t="shared" ref="K155:M156" si="39">K156</f>
        <v>1</v>
      </c>
      <c r="L155" s="441">
        <f t="shared" si="39"/>
        <v>2</v>
      </c>
      <c r="M155" s="442">
        <f t="shared" si="39"/>
        <v>3</v>
      </c>
    </row>
    <row r="156" spans="1:13" x14ac:dyDescent="0.2">
      <c r="A156" s="490" t="s">
        <v>7</v>
      </c>
      <c r="B156" s="175" t="s">
        <v>581</v>
      </c>
      <c r="C156" s="178" t="s">
        <v>20</v>
      </c>
      <c r="D156" s="176" t="s">
        <v>22</v>
      </c>
      <c r="E156" s="99" t="s">
        <v>17</v>
      </c>
      <c r="F156" s="269" t="s">
        <v>420</v>
      </c>
      <c r="G156" s="174" t="s">
        <v>20</v>
      </c>
      <c r="H156" s="179" t="s">
        <v>119</v>
      </c>
      <c r="I156" s="102" t="s">
        <v>19</v>
      </c>
      <c r="J156" s="102" t="s">
        <v>31</v>
      </c>
      <c r="K156" s="385">
        <f t="shared" si="39"/>
        <v>1</v>
      </c>
      <c r="L156" s="196">
        <f t="shared" si="39"/>
        <v>2</v>
      </c>
      <c r="M156" s="197">
        <f t="shared" si="39"/>
        <v>3</v>
      </c>
    </row>
    <row r="157" spans="1:13" x14ac:dyDescent="0.2">
      <c r="A157" s="488" t="s">
        <v>9</v>
      </c>
      <c r="B157" s="339" t="s">
        <v>581</v>
      </c>
      <c r="C157" s="317" t="s">
        <v>20</v>
      </c>
      <c r="D157" s="341" t="s">
        <v>22</v>
      </c>
      <c r="E157" s="342" t="s">
        <v>17</v>
      </c>
      <c r="F157" s="340" t="s">
        <v>420</v>
      </c>
      <c r="G157" s="340" t="s">
        <v>20</v>
      </c>
      <c r="H157" s="318" t="s">
        <v>119</v>
      </c>
      <c r="I157" s="355" t="s">
        <v>19</v>
      </c>
      <c r="J157" s="352" t="s">
        <v>32</v>
      </c>
      <c r="K157" s="386">
        <v>1</v>
      </c>
      <c r="L157" s="346">
        <v>2</v>
      </c>
      <c r="M157" s="347">
        <v>3</v>
      </c>
    </row>
    <row r="158" spans="1:13" ht="15.75" customHeight="1" x14ac:dyDescent="0.2">
      <c r="A158" s="481" t="s">
        <v>11</v>
      </c>
      <c r="B158" s="175" t="s">
        <v>581</v>
      </c>
      <c r="C158" s="178" t="s">
        <v>22</v>
      </c>
      <c r="D158" s="179" t="s">
        <v>28</v>
      </c>
      <c r="E158" s="99" t="s">
        <v>28</v>
      </c>
      <c r="F158" s="269" t="s">
        <v>91</v>
      </c>
      <c r="G158" s="174" t="s">
        <v>28</v>
      </c>
      <c r="H158" s="106" t="s">
        <v>92</v>
      </c>
      <c r="I158" s="102" t="s">
        <v>29</v>
      </c>
      <c r="J158" s="102" t="s">
        <v>29</v>
      </c>
      <c r="K158" s="384">
        <f>K159+K178</f>
        <v>1</v>
      </c>
      <c r="L158" s="384">
        <f>L159+L178</f>
        <v>1</v>
      </c>
      <c r="M158" s="384">
        <f>M159+M178</f>
        <v>1</v>
      </c>
    </row>
    <row r="159" spans="1:13" ht="25.5" x14ac:dyDescent="0.2">
      <c r="A159" s="506" t="s">
        <v>397</v>
      </c>
      <c r="B159" s="175" t="s">
        <v>581</v>
      </c>
      <c r="C159" s="174" t="s">
        <v>22</v>
      </c>
      <c r="D159" s="176" t="s">
        <v>37</v>
      </c>
      <c r="E159" s="99" t="s">
        <v>28</v>
      </c>
      <c r="F159" s="269" t="s">
        <v>91</v>
      </c>
      <c r="G159" s="174" t="s">
        <v>28</v>
      </c>
      <c r="H159" s="107" t="s">
        <v>92</v>
      </c>
      <c r="I159" s="100" t="s">
        <v>29</v>
      </c>
      <c r="J159" s="100" t="s">
        <v>29</v>
      </c>
      <c r="K159" s="384">
        <f>K163+K171</f>
        <v>0</v>
      </c>
      <c r="L159" s="384">
        <f t="shared" ref="L159:M159" si="40">L163+L171</f>
        <v>0</v>
      </c>
      <c r="M159" s="384">
        <f t="shared" si="40"/>
        <v>0</v>
      </c>
    </row>
    <row r="160" spans="1:13" ht="24" x14ac:dyDescent="0.2">
      <c r="A160" s="10" t="s">
        <v>578</v>
      </c>
      <c r="B160" s="175" t="s">
        <v>581</v>
      </c>
      <c r="C160" s="174" t="s">
        <v>22</v>
      </c>
      <c r="D160" s="176" t="s">
        <v>37</v>
      </c>
      <c r="E160" s="99" t="s">
        <v>17</v>
      </c>
      <c r="F160" s="174" t="s">
        <v>91</v>
      </c>
      <c r="G160" s="174" t="s">
        <v>28</v>
      </c>
      <c r="H160" s="107" t="s">
        <v>92</v>
      </c>
      <c r="I160" s="100" t="s">
        <v>29</v>
      </c>
      <c r="J160" s="100" t="s">
        <v>29</v>
      </c>
      <c r="K160" s="384">
        <f>K162</f>
        <v>0</v>
      </c>
      <c r="L160" s="384">
        <f t="shared" ref="L160:M160" si="41">L162</f>
        <v>0</v>
      </c>
      <c r="M160" s="384">
        <f t="shared" si="41"/>
        <v>0</v>
      </c>
    </row>
    <row r="161" spans="1:13" x14ac:dyDescent="0.2">
      <c r="A161" s="577" t="s">
        <v>419</v>
      </c>
      <c r="B161" s="536" t="s">
        <v>581</v>
      </c>
      <c r="C161" s="578" t="s">
        <v>22</v>
      </c>
      <c r="D161" s="579" t="s">
        <v>37</v>
      </c>
      <c r="E161" s="580" t="s">
        <v>17</v>
      </c>
      <c r="F161" s="537" t="s">
        <v>420</v>
      </c>
      <c r="G161" s="578" t="s">
        <v>28</v>
      </c>
      <c r="H161" s="579" t="s">
        <v>92</v>
      </c>
      <c r="I161" s="581" t="s">
        <v>29</v>
      </c>
      <c r="J161" s="581" t="s">
        <v>29</v>
      </c>
      <c r="K161" s="384">
        <f>K162</f>
        <v>0</v>
      </c>
      <c r="L161" s="384">
        <f t="shared" ref="L161:M161" si="42">L162</f>
        <v>0</v>
      </c>
      <c r="M161" s="384">
        <f t="shared" si="42"/>
        <v>0</v>
      </c>
    </row>
    <row r="162" spans="1:13" ht="33" customHeight="1" x14ac:dyDescent="0.2">
      <c r="A162" s="573" t="s">
        <v>426</v>
      </c>
      <c r="B162" s="544" t="s">
        <v>581</v>
      </c>
      <c r="C162" s="545" t="s">
        <v>22</v>
      </c>
      <c r="D162" s="546" t="s">
        <v>37</v>
      </c>
      <c r="E162" s="547" t="s">
        <v>17</v>
      </c>
      <c r="F162" s="548" t="s">
        <v>420</v>
      </c>
      <c r="G162" s="545" t="s">
        <v>22</v>
      </c>
      <c r="H162" s="592" t="s">
        <v>92</v>
      </c>
      <c r="I162" s="549" t="s">
        <v>29</v>
      </c>
      <c r="J162" s="549" t="s">
        <v>29</v>
      </c>
      <c r="K162" s="550">
        <f>K163+K171</f>
        <v>0</v>
      </c>
      <c r="L162" s="553">
        <f>L163+L171</f>
        <v>0</v>
      </c>
      <c r="M162" s="554">
        <f>M163+M171</f>
        <v>0</v>
      </c>
    </row>
    <row r="163" spans="1:13" ht="27" x14ac:dyDescent="0.25">
      <c r="A163" s="499" t="s">
        <v>122</v>
      </c>
      <c r="B163" s="175" t="s">
        <v>581</v>
      </c>
      <c r="C163" s="174" t="s">
        <v>22</v>
      </c>
      <c r="D163" s="176" t="s">
        <v>37</v>
      </c>
      <c r="E163" s="99" t="s">
        <v>17</v>
      </c>
      <c r="F163" s="269" t="s">
        <v>420</v>
      </c>
      <c r="G163" s="174" t="s">
        <v>22</v>
      </c>
      <c r="H163" s="176" t="s">
        <v>123</v>
      </c>
      <c r="I163" s="100" t="s">
        <v>29</v>
      </c>
      <c r="J163" s="100" t="s">
        <v>29</v>
      </c>
      <c r="K163" s="384">
        <f>K164</f>
        <v>0</v>
      </c>
      <c r="L163" s="193">
        <f>L164</f>
        <v>0</v>
      </c>
      <c r="M163" s="194">
        <f>M164</f>
        <v>0</v>
      </c>
    </row>
    <row r="164" spans="1:13" ht="14.25" customHeight="1" x14ac:dyDescent="0.2">
      <c r="A164" s="490" t="s">
        <v>124</v>
      </c>
      <c r="B164" s="175" t="s">
        <v>581</v>
      </c>
      <c r="C164" s="178" t="s">
        <v>22</v>
      </c>
      <c r="D164" s="179" t="s">
        <v>37</v>
      </c>
      <c r="E164" s="177" t="s">
        <v>17</v>
      </c>
      <c r="F164" s="269" t="s">
        <v>420</v>
      </c>
      <c r="G164" s="178" t="s">
        <v>22</v>
      </c>
      <c r="H164" s="179" t="s">
        <v>123</v>
      </c>
      <c r="I164" s="102" t="s">
        <v>65</v>
      </c>
      <c r="J164" s="102" t="s">
        <v>29</v>
      </c>
      <c r="K164" s="385">
        <f>K166+K168</f>
        <v>0</v>
      </c>
      <c r="L164" s="196">
        <f>L166+L168</f>
        <v>0</v>
      </c>
      <c r="M164" s="197">
        <f>M166+M168</f>
        <v>0</v>
      </c>
    </row>
    <row r="165" spans="1:13" x14ac:dyDescent="0.2">
      <c r="A165" s="489" t="s">
        <v>177</v>
      </c>
      <c r="B165" s="433" t="s">
        <v>581</v>
      </c>
      <c r="C165" s="426" t="s">
        <v>22</v>
      </c>
      <c r="D165" s="427" t="s">
        <v>37</v>
      </c>
      <c r="E165" s="428" t="s">
        <v>17</v>
      </c>
      <c r="F165" s="448" t="s">
        <v>420</v>
      </c>
      <c r="G165" s="426" t="s">
        <v>22</v>
      </c>
      <c r="H165" s="427" t="s">
        <v>123</v>
      </c>
      <c r="I165" s="429" t="s">
        <v>64</v>
      </c>
      <c r="J165" s="429" t="s">
        <v>29</v>
      </c>
      <c r="K165" s="430">
        <f t="shared" ref="K165:M166" si="43">K166</f>
        <v>0</v>
      </c>
      <c r="L165" s="441">
        <f t="shared" si="43"/>
        <v>0</v>
      </c>
      <c r="M165" s="442">
        <f t="shared" si="43"/>
        <v>0</v>
      </c>
    </row>
    <row r="166" spans="1:13" x14ac:dyDescent="0.2">
      <c r="A166" s="490" t="s">
        <v>81</v>
      </c>
      <c r="B166" s="175" t="s">
        <v>581</v>
      </c>
      <c r="C166" s="178" t="s">
        <v>22</v>
      </c>
      <c r="D166" s="179" t="s">
        <v>37</v>
      </c>
      <c r="E166" s="177" t="s">
        <v>17</v>
      </c>
      <c r="F166" s="269" t="s">
        <v>420</v>
      </c>
      <c r="G166" s="178" t="s">
        <v>22</v>
      </c>
      <c r="H166" s="179" t="s">
        <v>123</v>
      </c>
      <c r="I166" s="102" t="s">
        <v>64</v>
      </c>
      <c r="J166" s="102" t="s">
        <v>57</v>
      </c>
      <c r="K166" s="385">
        <f t="shared" si="43"/>
        <v>0</v>
      </c>
      <c r="L166" s="196">
        <f>L167</f>
        <v>0</v>
      </c>
      <c r="M166" s="197">
        <f t="shared" si="43"/>
        <v>0</v>
      </c>
    </row>
    <row r="167" spans="1:13" x14ac:dyDescent="0.2">
      <c r="A167" s="508" t="s">
        <v>4</v>
      </c>
      <c r="B167" s="339" t="s">
        <v>581</v>
      </c>
      <c r="C167" s="317" t="s">
        <v>22</v>
      </c>
      <c r="D167" s="318" t="s">
        <v>37</v>
      </c>
      <c r="E167" s="319" t="s">
        <v>17</v>
      </c>
      <c r="F167" s="340" t="s">
        <v>420</v>
      </c>
      <c r="G167" s="317" t="s">
        <v>22</v>
      </c>
      <c r="H167" s="318" t="s">
        <v>123</v>
      </c>
      <c r="I167" s="355" t="s">
        <v>64</v>
      </c>
      <c r="J167" s="352" t="s">
        <v>95</v>
      </c>
      <c r="K167" s="386">
        <v>0</v>
      </c>
      <c r="L167" s="346">
        <v>0</v>
      </c>
      <c r="M167" s="347">
        <v>0</v>
      </c>
    </row>
    <row r="168" spans="1:13" ht="22.5" x14ac:dyDescent="0.2">
      <c r="A168" s="509" t="s">
        <v>125</v>
      </c>
      <c r="B168" s="433" t="s">
        <v>581</v>
      </c>
      <c r="C168" s="426" t="s">
        <v>22</v>
      </c>
      <c r="D168" s="427" t="s">
        <v>37</v>
      </c>
      <c r="E168" s="428" t="s">
        <v>17</v>
      </c>
      <c r="F168" s="448" t="s">
        <v>420</v>
      </c>
      <c r="G168" s="426" t="s">
        <v>22</v>
      </c>
      <c r="H168" s="427" t="s">
        <v>123</v>
      </c>
      <c r="I168" s="429" t="s">
        <v>67</v>
      </c>
      <c r="J168" s="429" t="s">
        <v>29</v>
      </c>
      <c r="K168" s="430">
        <f t="shared" ref="K168:M169" si="44">K169</f>
        <v>0</v>
      </c>
      <c r="L168" s="441">
        <f t="shared" si="44"/>
        <v>0</v>
      </c>
      <c r="M168" s="442">
        <f t="shared" si="44"/>
        <v>0</v>
      </c>
    </row>
    <row r="169" spans="1:13" x14ac:dyDescent="0.2">
      <c r="A169" s="490" t="s">
        <v>81</v>
      </c>
      <c r="B169" s="175" t="s">
        <v>581</v>
      </c>
      <c r="C169" s="178" t="s">
        <v>22</v>
      </c>
      <c r="D169" s="179" t="s">
        <v>37</v>
      </c>
      <c r="E169" s="177" t="s">
        <v>17</v>
      </c>
      <c r="F169" s="269" t="s">
        <v>420</v>
      </c>
      <c r="G169" s="178" t="s">
        <v>22</v>
      </c>
      <c r="H169" s="179" t="s">
        <v>123</v>
      </c>
      <c r="I169" s="102" t="s">
        <v>67</v>
      </c>
      <c r="J169" s="102" t="s">
        <v>57</v>
      </c>
      <c r="K169" s="385">
        <f t="shared" si="44"/>
        <v>0</v>
      </c>
      <c r="L169" s="196">
        <f t="shared" si="44"/>
        <v>0</v>
      </c>
      <c r="M169" s="197">
        <f t="shared" si="44"/>
        <v>0</v>
      </c>
    </row>
    <row r="170" spans="1:13" x14ac:dyDescent="0.2">
      <c r="A170" s="488" t="s">
        <v>83</v>
      </c>
      <c r="B170" s="339" t="s">
        <v>581</v>
      </c>
      <c r="C170" s="317" t="s">
        <v>22</v>
      </c>
      <c r="D170" s="318" t="s">
        <v>37</v>
      </c>
      <c r="E170" s="319" t="s">
        <v>17</v>
      </c>
      <c r="F170" s="340" t="s">
        <v>420</v>
      </c>
      <c r="G170" s="317" t="s">
        <v>22</v>
      </c>
      <c r="H170" s="318" t="s">
        <v>123</v>
      </c>
      <c r="I170" s="355" t="s">
        <v>67</v>
      </c>
      <c r="J170" s="352" t="s">
        <v>96</v>
      </c>
      <c r="K170" s="386">
        <v>0</v>
      </c>
      <c r="L170" s="346">
        <v>0</v>
      </c>
      <c r="M170" s="347">
        <v>0</v>
      </c>
    </row>
    <row r="171" spans="1:13" ht="13.5" x14ac:dyDescent="0.25">
      <c r="A171" s="499" t="s">
        <v>126</v>
      </c>
      <c r="B171" s="175" t="s">
        <v>581</v>
      </c>
      <c r="C171" s="174" t="s">
        <v>22</v>
      </c>
      <c r="D171" s="176" t="s">
        <v>37</v>
      </c>
      <c r="E171" s="99" t="s">
        <v>17</v>
      </c>
      <c r="F171" s="269" t="s">
        <v>420</v>
      </c>
      <c r="G171" s="174" t="s">
        <v>22</v>
      </c>
      <c r="H171" s="107" t="s">
        <v>120</v>
      </c>
      <c r="I171" s="100" t="s">
        <v>29</v>
      </c>
      <c r="J171" s="100" t="s">
        <v>29</v>
      </c>
      <c r="K171" s="384">
        <f t="shared" ref="K171:M172" si="45">K172</f>
        <v>0</v>
      </c>
      <c r="L171" s="192">
        <f t="shared" si="45"/>
        <v>0</v>
      </c>
      <c r="M171" s="199">
        <f t="shared" si="45"/>
        <v>0</v>
      </c>
    </row>
    <row r="172" spans="1:13" ht="17.25" customHeight="1" x14ac:dyDescent="0.2">
      <c r="A172" s="496" t="s">
        <v>128</v>
      </c>
      <c r="B172" s="175" t="s">
        <v>581</v>
      </c>
      <c r="C172" s="174" t="s">
        <v>22</v>
      </c>
      <c r="D172" s="176" t="s">
        <v>37</v>
      </c>
      <c r="E172" s="99" t="s">
        <v>17</v>
      </c>
      <c r="F172" s="269" t="s">
        <v>420</v>
      </c>
      <c r="G172" s="174" t="s">
        <v>22</v>
      </c>
      <c r="H172" s="107" t="s">
        <v>120</v>
      </c>
      <c r="I172" s="100" t="s">
        <v>60</v>
      </c>
      <c r="J172" s="100" t="s">
        <v>29</v>
      </c>
      <c r="K172" s="384">
        <f t="shared" si="45"/>
        <v>0</v>
      </c>
      <c r="L172" s="192">
        <f t="shared" si="45"/>
        <v>0</v>
      </c>
      <c r="M172" s="199">
        <f t="shared" si="45"/>
        <v>0</v>
      </c>
    </row>
    <row r="173" spans="1:13" ht="13.5" customHeight="1" x14ac:dyDescent="0.2">
      <c r="A173" s="509" t="s">
        <v>106</v>
      </c>
      <c r="B173" s="433" t="s">
        <v>581</v>
      </c>
      <c r="C173" s="426" t="s">
        <v>22</v>
      </c>
      <c r="D173" s="427" t="s">
        <v>37</v>
      </c>
      <c r="E173" s="428" t="s">
        <v>17</v>
      </c>
      <c r="F173" s="448" t="s">
        <v>420</v>
      </c>
      <c r="G173" s="426" t="s">
        <v>22</v>
      </c>
      <c r="H173" s="456" t="s">
        <v>120</v>
      </c>
      <c r="I173" s="429" t="s">
        <v>19</v>
      </c>
      <c r="J173" s="429" t="s">
        <v>29</v>
      </c>
      <c r="K173" s="430">
        <f>K176+K174</f>
        <v>0</v>
      </c>
      <c r="L173" s="441">
        <f>L176+L174</f>
        <v>0</v>
      </c>
      <c r="M173" s="442">
        <f>M176+M174</f>
        <v>0</v>
      </c>
    </row>
    <row r="174" spans="1:13" x14ac:dyDescent="0.2">
      <c r="A174" s="510" t="s">
        <v>121</v>
      </c>
      <c r="B174" s="175" t="s">
        <v>581</v>
      </c>
      <c r="C174" s="178" t="s">
        <v>22</v>
      </c>
      <c r="D174" s="179" t="s">
        <v>37</v>
      </c>
      <c r="E174" s="177" t="s">
        <v>17</v>
      </c>
      <c r="F174" s="269" t="s">
        <v>420</v>
      </c>
      <c r="G174" s="178" t="s">
        <v>22</v>
      </c>
      <c r="H174" s="106" t="s">
        <v>120</v>
      </c>
      <c r="I174" s="102" t="s">
        <v>19</v>
      </c>
      <c r="J174" s="102" t="s">
        <v>34</v>
      </c>
      <c r="K174" s="385">
        <f>K175</f>
        <v>0</v>
      </c>
      <c r="L174" s="196">
        <f>L175</f>
        <v>0</v>
      </c>
      <c r="M174" s="197">
        <f>M175</f>
        <v>0</v>
      </c>
    </row>
    <row r="175" spans="1:13" x14ac:dyDescent="0.2">
      <c r="A175" s="488" t="s">
        <v>107</v>
      </c>
      <c r="B175" s="268" t="s">
        <v>581</v>
      </c>
      <c r="C175" s="271" t="s">
        <v>22</v>
      </c>
      <c r="D175" s="272" t="s">
        <v>37</v>
      </c>
      <c r="E175" s="273" t="s">
        <v>17</v>
      </c>
      <c r="F175" s="269" t="s">
        <v>420</v>
      </c>
      <c r="G175" s="271" t="s">
        <v>22</v>
      </c>
      <c r="H175" s="275" t="s">
        <v>120</v>
      </c>
      <c r="I175" s="274" t="s">
        <v>19</v>
      </c>
      <c r="J175" s="103" t="s">
        <v>45</v>
      </c>
      <c r="K175" s="391">
        <v>0</v>
      </c>
      <c r="L175" s="277">
        <v>0</v>
      </c>
      <c r="M175" s="278">
        <v>0</v>
      </c>
    </row>
    <row r="176" spans="1:13" x14ac:dyDescent="0.2">
      <c r="A176" s="490" t="s">
        <v>7</v>
      </c>
      <c r="B176" s="175" t="s">
        <v>581</v>
      </c>
      <c r="C176" s="178" t="s">
        <v>22</v>
      </c>
      <c r="D176" s="179" t="s">
        <v>37</v>
      </c>
      <c r="E176" s="177" t="s">
        <v>17</v>
      </c>
      <c r="F176" s="269" t="s">
        <v>420</v>
      </c>
      <c r="G176" s="178" t="s">
        <v>22</v>
      </c>
      <c r="H176" s="106" t="s">
        <v>120</v>
      </c>
      <c r="I176" s="102" t="s">
        <v>19</v>
      </c>
      <c r="J176" s="102" t="s">
        <v>31</v>
      </c>
      <c r="K176" s="385">
        <f>K177</f>
        <v>0</v>
      </c>
      <c r="L176" s="196">
        <f>L177</f>
        <v>0</v>
      </c>
      <c r="M176" s="197">
        <f>M177</f>
        <v>0</v>
      </c>
    </row>
    <row r="177" spans="1:13" x14ac:dyDescent="0.2">
      <c r="A177" s="488" t="s">
        <v>9</v>
      </c>
      <c r="B177" s="339" t="s">
        <v>581</v>
      </c>
      <c r="C177" s="317" t="s">
        <v>22</v>
      </c>
      <c r="D177" s="318" t="s">
        <v>37</v>
      </c>
      <c r="E177" s="319" t="s">
        <v>17</v>
      </c>
      <c r="F177" s="340" t="s">
        <v>420</v>
      </c>
      <c r="G177" s="317" t="s">
        <v>22</v>
      </c>
      <c r="H177" s="359" t="s">
        <v>120</v>
      </c>
      <c r="I177" s="355" t="s">
        <v>19</v>
      </c>
      <c r="J177" s="352" t="s">
        <v>32</v>
      </c>
      <c r="K177" s="386">
        <v>0</v>
      </c>
      <c r="L177" s="346"/>
      <c r="M177" s="347"/>
    </row>
    <row r="178" spans="1:13" ht="25.5" x14ac:dyDescent="0.2">
      <c r="A178" s="506" t="s">
        <v>130</v>
      </c>
      <c r="B178" s="175" t="s">
        <v>581</v>
      </c>
      <c r="C178" s="174" t="s">
        <v>22</v>
      </c>
      <c r="D178" s="176" t="s">
        <v>131</v>
      </c>
      <c r="E178" s="99" t="s">
        <v>28</v>
      </c>
      <c r="F178" s="269" t="s">
        <v>420</v>
      </c>
      <c r="G178" s="174" t="s">
        <v>28</v>
      </c>
      <c r="H178" s="107" t="s">
        <v>92</v>
      </c>
      <c r="I178" s="100" t="s">
        <v>29</v>
      </c>
      <c r="J178" s="100" t="s">
        <v>29</v>
      </c>
      <c r="K178" s="384">
        <f t="shared" ref="K178:M178" si="46">K179</f>
        <v>1</v>
      </c>
      <c r="L178" s="193">
        <f t="shared" si="46"/>
        <v>1</v>
      </c>
      <c r="M178" s="194">
        <f t="shared" si="46"/>
        <v>1</v>
      </c>
    </row>
    <row r="179" spans="1:13" ht="24" x14ac:dyDescent="0.2">
      <c r="A179" s="10" t="s">
        <v>578</v>
      </c>
      <c r="B179" s="175" t="s">
        <v>581</v>
      </c>
      <c r="C179" s="178" t="s">
        <v>22</v>
      </c>
      <c r="D179" s="179" t="s">
        <v>131</v>
      </c>
      <c r="E179" s="177" t="s">
        <v>17</v>
      </c>
      <c r="F179" s="174" t="s">
        <v>91</v>
      </c>
      <c r="G179" s="178" t="s">
        <v>28</v>
      </c>
      <c r="H179" s="106" t="s">
        <v>92</v>
      </c>
      <c r="I179" s="102" t="s">
        <v>29</v>
      </c>
      <c r="J179" s="102" t="s">
        <v>29</v>
      </c>
      <c r="K179" s="385">
        <f>K181</f>
        <v>1</v>
      </c>
      <c r="L179" s="196">
        <f>L181</f>
        <v>1</v>
      </c>
      <c r="M179" s="197">
        <f>M181</f>
        <v>1</v>
      </c>
    </row>
    <row r="180" spans="1:13" x14ac:dyDescent="0.2">
      <c r="A180" s="577" t="s">
        <v>419</v>
      </c>
      <c r="B180" s="536" t="s">
        <v>581</v>
      </c>
      <c r="C180" s="578" t="s">
        <v>22</v>
      </c>
      <c r="D180" s="579" t="s">
        <v>131</v>
      </c>
      <c r="E180" s="580" t="s">
        <v>17</v>
      </c>
      <c r="F180" s="537" t="s">
        <v>420</v>
      </c>
      <c r="G180" s="578" t="s">
        <v>28</v>
      </c>
      <c r="H180" s="579" t="s">
        <v>92</v>
      </c>
      <c r="I180" s="581" t="s">
        <v>29</v>
      </c>
      <c r="J180" s="581" t="s">
        <v>29</v>
      </c>
      <c r="K180" s="385">
        <f>K181</f>
        <v>1</v>
      </c>
      <c r="L180" s="385">
        <f>L181</f>
        <v>1</v>
      </c>
      <c r="M180" s="385">
        <f>M181</f>
        <v>1</v>
      </c>
    </row>
    <row r="181" spans="1:13" ht="33" customHeight="1" x14ac:dyDescent="0.2">
      <c r="A181" s="573" t="s">
        <v>426</v>
      </c>
      <c r="B181" s="544" t="s">
        <v>581</v>
      </c>
      <c r="C181" s="559" t="s">
        <v>22</v>
      </c>
      <c r="D181" s="560" t="s">
        <v>131</v>
      </c>
      <c r="E181" s="547" t="s">
        <v>17</v>
      </c>
      <c r="F181" s="548" t="s">
        <v>420</v>
      </c>
      <c r="G181" s="545" t="s">
        <v>22</v>
      </c>
      <c r="H181" s="593" t="s">
        <v>92</v>
      </c>
      <c r="I181" s="562" t="s">
        <v>29</v>
      </c>
      <c r="J181" s="562" t="s">
        <v>29</v>
      </c>
      <c r="K181" s="574">
        <f>K182+K187+K192</f>
        <v>1</v>
      </c>
      <c r="L181" s="594">
        <f>L182+L187+L192</f>
        <v>1</v>
      </c>
      <c r="M181" s="595">
        <f>M182+M187+M192</f>
        <v>1</v>
      </c>
    </row>
    <row r="182" spans="1:13" ht="24.75" customHeight="1" x14ac:dyDescent="0.25">
      <c r="A182" s="513" t="s">
        <v>494</v>
      </c>
      <c r="B182" s="175" t="s">
        <v>581</v>
      </c>
      <c r="C182" s="174" t="s">
        <v>22</v>
      </c>
      <c r="D182" s="179" t="s">
        <v>131</v>
      </c>
      <c r="E182" s="99" t="s">
        <v>17</v>
      </c>
      <c r="F182" s="269" t="s">
        <v>420</v>
      </c>
      <c r="G182" s="174" t="s">
        <v>22</v>
      </c>
      <c r="H182" s="107" t="s">
        <v>133</v>
      </c>
      <c r="I182" s="100" t="s">
        <v>29</v>
      </c>
      <c r="J182" s="100" t="s">
        <v>29</v>
      </c>
      <c r="K182" s="384">
        <f t="shared" ref="K182:M185" si="47">K183</f>
        <v>0.5</v>
      </c>
      <c r="L182" s="192">
        <f t="shared" si="47"/>
        <v>0.5</v>
      </c>
      <c r="M182" s="199">
        <f t="shared" si="47"/>
        <v>0.5</v>
      </c>
    </row>
    <row r="183" spans="1:13" ht="17.25" customHeight="1" x14ac:dyDescent="0.2">
      <c r="A183" s="496" t="s">
        <v>128</v>
      </c>
      <c r="B183" s="175" t="s">
        <v>581</v>
      </c>
      <c r="C183" s="174" t="s">
        <v>22</v>
      </c>
      <c r="D183" s="179" t="s">
        <v>131</v>
      </c>
      <c r="E183" s="99" t="s">
        <v>17</v>
      </c>
      <c r="F183" s="269" t="s">
        <v>420</v>
      </c>
      <c r="G183" s="174" t="s">
        <v>22</v>
      </c>
      <c r="H183" s="107" t="s">
        <v>133</v>
      </c>
      <c r="I183" s="100" t="s">
        <v>60</v>
      </c>
      <c r="J183" s="100" t="s">
        <v>29</v>
      </c>
      <c r="K183" s="384">
        <f t="shared" si="47"/>
        <v>0.5</v>
      </c>
      <c r="L183" s="192">
        <f t="shared" si="47"/>
        <v>0.5</v>
      </c>
      <c r="M183" s="199">
        <f t="shared" si="47"/>
        <v>0.5</v>
      </c>
    </row>
    <row r="184" spans="1:13" ht="12.75" customHeight="1" x14ac:dyDescent="0.2">
      <c r="A184" s="509" t="s">
        <v>495</v>
      </c>
      <c r="B184" s="433" t="s">
        <v>581</v>
      </c>
      <c r="C184" s="426" t="s">
        <v>22</v>
      </c>
      <c r="D184" s="427" t="s">
        <v>131</v>
      </c>
      <c r="E184" s="428" t="s">
        <v>17</v>
      </c>
      <c r="F184" s="448" t="s">
        <v>420</v>
      </c>
      <c r="G184" s="426" t="s">
        <v>22</v>
      </c>
      <c r="H184" s="456" t="s">
        <v>133</v>
      </c>
      <c r="I184" s="429" t="s">
        <v>19</v>
      </c>
      <c r="J184" s="429" t="s">
        <v>29</v>
      </c>
      <c r="K184" s="438">
        <f t="shared" si="47"/>
        <v>0.5</v>
      </c>
      <c r="L184" s="439">
        <f t="shared" si="47"/>
        <v>0.5</v>
      </c>
      <c r="M184" s="440">
        <f t="shared" si="47"/>
        <v>0.5</v>
      </c>
    </row>
    <row r="185" spans="1:13" x14ac:dyDescent="0.2">
      <c r="A185" s="490" t="s">
        <v>7</v>
      </c>
      <c r="B185" s="175" t="s">
        <v>581</v>
      </c>
      <c r="C185" s="178" t="s">
        <v>22</v>
      </c>
      <c r="D185" s="179" t="s">
        <v>131</v>
      </c>
      <c r="E185" s="177" t="s">
        <v>17</v>
      </c>
      <c r="F185" s="269" t="s">
        <v>420</v>
      </c>
      <c r="G185" s="178" t="s">
        <v>22</v>
      </c>
      <c r="H185" s="106" t="s">
        <v>133</v>
      </c>
      <c r="I185" s="102" t="s">
        <v>19</v>
      </c>
      <c r="J185" s="102" t="s">
        <v>31</v>
      </c>
      <c r="K185" s="384">
        <f t="shared" si="47"/>
        <v>0.5</v>
      </c>
      <c r="L185" s="193">
        <f t="shared" si="47"/>
        <v>0.5</v>
      </c>
      <c r="M185" s="194">
        <f t="shared" si="47"/>
        <v>0.5</v>
      </c>
    </row>
    <row r="186" spans="1:13" x14ac:dyDescent="0.2">
      <c r="A186" s="488" t="s">
        <v>9</v>
      </c>
      <c r="B186" s="339" t="s">
        <v>581</v>
      </c>
      <c r="C186" s="317" t="s">
        <v>22</v>
      </c>
      <c r="D186" s="318" t="s">
        <v>131</v>
      </c>
      <c r="E186" s="319" t="s">
        <v>17</v>
      </c>
      <c r="F186" s="340" t="s">
        <v>420</v>
      </c>
      <c r="G186" s="317" t="s">
        <v>22</v>
      </c>
      <c r="H186" s="359" t="s">
        <v>133</v>
      </c>
      <c r="I186" s="355" t="s">
        <v>19</v>
      </c>
      <c r="J186" s="352" t="s">
        <v>32</v>
      </c>
      <c r="K186" s="386">
        <v>0.5</v>
      </c>
      <c r="L186" s="346">
        <v>0.5</v>
      </c>
      <c r="M186" s="347">
        <v>0.5</v>
      </c>
    </row>
    <row r="187" spans="1:13" ht="13.5" x14ac:dyDescent="0.25">
      <c r="A187" s="513" t="s">
        <v>134</v>
      </c>
      <c r="B187" s="175" t="s">
        <v>581</v>
      </c>
      <c r="C187" s="174" t="s">
        <v>22</v>
      </c>
      <c r="D187" s="179" t="s">
        <v>131</v>
      </c>
      <c r="E187" s="99" t="s">
        <v>17</v>
      </c>
      <c r="F187" s="269" t="s">
        <v>420</v>
      </c>
      <c r="G187" s="174" t="s">
        <v>22</v>
      </c>
      <c r="H187" s="107" t="s">
        <v>135</v>
      </c>
      <c r="I187" s="100" t="s">
        <v>29</v>
      </c>
      <c r="J187" s="100" t="s">
        <v>29</v>
      </c>
      <c r="K187" s="384">
        <f t="shared" ref="K187:M190" si="48">K188</f>
        <v>0.5</v>
      </c>
      <c r="L187" s="192">
        <f t="shared" si="48"/>
        <v>0.5</v>
      </c>
      <c r="M187" s="199">
        <f t="shared" si="48"/>
        <v>0.5</v>
      </c>
    </row>
    <row r="188" spans="1:13" ht="16.5" customHeight="1" x14ac:dyDescent="0.2">
      <c r="A188" s="496" t="s">
        <v>128</v>
      </c>
      <c r="B188" s="175" t="s">
        <v>581</v>
      </c>
      <c r="C188" s="174" t="s">
        <v>22</v>
      </c>
      <c r="D188" s="179" t="s">
        <v>131</v>
      </c>
      <c r="E188" s="99" t="s">
        <v>17</v>
      </c>
      <c r="F188" s="269" t="s">
        <v>420</v>
      </c>
      <c r="G188" s="174" t="s">
        <v>22</v>
      </c>
      <c r="H188" s="107" t="s">
        <v>135</v>
      </c>
      <c r="I188" s="100" t="s">
        <v>60</v>
      </c>
      <c r="J188" s="100" t="s">
        <v>29</v>
      </c>
      <c r="K188" s="384">
        <f t="shared" si="48"/>
        <v>0.5</v>
      </c>
      <c r="L188" s="192">
        <f t="shared" si="48"/>
        <v>0.5</v>
      </c>
      <c r="M188" s="199">
        <f t="shared" si="48"/>
        <v>0.5</v>
      </c>
    </row>
    <row r="189" spans="1:13" ht="14.25" customHeight="1" x14ac:dyDescent="0.2">
      <c r="A189" s="509" t="s">
        <v>106</v>
      </c>
      <c r="B189" s="433" t="s">
        <v>581</v>
      </c>
      <c r="C189" s="426" t="s">
        <v>22</v>
      </c>
      <c r="D189" s="427" t="s">
        <v>131</v>
      </c>
      <c r="E189" s="428" t="s">
        <v>17</v>
      </c>
      <c r="F189" s="448" t="s">
        <v>420</v>
      </c>
      <c r="G189" s="426" t="s">
        <v>22</v>
      </c>
      <c r="H189" s="456" t="s">
        <v>135</v>
      </c>
      <c r="I189" s="429" t="s">
        <v>19</v>
      </c>
      <c r="J189" s="429" t="s">
        <v>29</v>
      </c>
      <c r="K189" s="438">
        <f t="shared" si="48"/>
        <v>0.5</v>
      </c>
      <c r="L189" s="439">
        <f t="shared" si="48"/>
        <v>0.5</v>
      </c>
      <c r="M189" s="440">
        <f t="shared" si="48"/>
        <v>0.5</v>
      </c>
    </row>
    <row r="190" spans="1:13" x14ac:dyDescent="0.2">
      <c r="A190" s="490" t="s">
        <v>7</v>
      </c>
      <c r="B190" s="175" t="s">
        <v>581</v>
      </c>
      <c r="C190" s="178" t="s">
        <v>22</v>
      </c>
      <c r="D190" s="179" t="s">
        <v>131</v>
      </c>
      <c r="E190" s="177" t="s">
        <v>17</v>
      </c>
      <c r="F190" s="269" t="s">
        <v>420</v>
      </c>
      <c r="G190" s="178" t="s">
        <v>22</v>
      </c>
      <c r="H190" s="106" t="s">
        <v>135</v>
      </c>
      <c r="I190" s="102" t="s">
        <v>19</v>
      </c>
      <c r="J190" s="102" t="s">
        <v>31</v>
      </c>
      <c r="K190" s="384">
        <f t="shared" si="48"/>
        <v>0.5</v>
      </c>
      <c r="L190" s="193">
        <f t="shared" si="48"/>
        <v>0.5</v>
      </c>
      <c r="M190" s="194">
        <f t="shared" si="48"/>
        <v>0.5</v>
      </c>
    </row>
    <row r="191" spans="1:13" x14ac:dyDescent="0.2">
      <c r="A191" s="488" t="s">
        <v>9</v>
      </c>
      <c r="B191" s="339" t="s">
        <v>581</v>
      </c>
      <c r="C191" s="317" t="s">
        <v>22</v>
      </c>
      <c r="D191" s="318" t="s">
        <v>131</v>
      </c>
      <c r="E191" s="319" t="s">
        <v>17</v>
      </c>
      <c r="F191" s="340" t="s">
        <v>420</v>
      </c>
      <c r="G191" s="317" t="s">
        <v>22</v>
      </c>
      <c r="H191" s="359" t="s">
        <v>135</v>
      </c>
      <c r="I191" s="355" t="s">
        <v>19</v>
      </c>
      <c r="J191" s="352" t="s">
        <v>32</v>
      </c>
      <c r="K191" s="386">
        <v>0.5</v>
      </c>
      <c r="L191" s="346">
        <v>0.5</v>
      </c>
      <c r="M191" s="347">
        <v>0.5</v>
      </c>
    </row>
    <row r="192" spans="1:13" ht="13.5" x14ac:dyDescent="0.25">
      <c r="A192" s="499" t="s">
        <v>267</v>
      </c>
      <c r="B192" s="175" t="s">
        <v>581</v>
      </c>
      <c r="C192" s="174" t="s">
        <v>22</v>
      </c>
      <c r="D192" s="176" t="s">
        <v>131</v>
      </c>
      <c r="E192" s="99" t="s">
        <v>17</v>
      </c>
      <c r="F192" s="269" t="s">
        <v>420</v>
      </c>
      <c r="G192" s="174" t="s">
        <v>22</v>
      </c>
      <c r="H192" s="107" t="s">
        <v>266</v>
      </c>
      <c r="I192" s="100" t="s">
        <v>29</v>
      </c>
      <c r="J192" s="103" t="s">
        <v>29</v>
      </c>
      <c r="K192" s="387">
        <f>K193</f>
        <v>0</v>
      </c>
      <c r="L192" s="204"/>
      <c r="M192" s="205"/>
    </row>
    <row r="193" spans="1:17" ht="16.5" customHeight="1" x14ac:dyDescent="0.2">
      <c r="A193" s="496" t="s">
        <v>128</v>
      </c>
      <c r="B193" s="175" t="s">
        <v>581</v>
      </c>
      <c r="C193" s="174" t="s">
        <v>22</v>
      </c>
      <c r="D193" s="176" t="s">
        <v>131</v>
      </c>
      <c r="E193" s="99" t="s">
        <v>17</v>
      </c>
      <c r="F193" s="269" t="s">
        <v>420</v>
      </c>
      <c r="G193" s="174" t="s">
        <v>22</v>
      </c>
      <c r="H193" s="107" t="s">
        <v>266</v>
      </c>
      <c r="I193" s="100" t="s">
        <v>60</v>
      </c>
      <c r="J193" s="103" t="s">
        <v>29</v>
      </c>
      <c r="K193" s="387">
        <f>K194</f>
        <v>0</v>
      </c>
      <c r="L193" s="204"/>
      <c r="M193" s="205"/>
    </row>
    <row r="194" spans="1:17" ht="16.5" customHeight="1" x14ac:dyDescent="0.2">
      <c r="A194" s="509" t="s">
        <v>106</v>
      </c>
      <c r="B194" s="433" t="s">
        <v>581</v>
      </c>
      <c r="C194" s="434" t="s">
        <v>22</v>
      </c>
      <c r="D194" s="435" t="s">
        <v>131</v>
      </c>
      <c r="E194" s="436" t="s">
        <v>17</v>
      </c>
      <c r="F194" s="448" t="s">
        <v>420</v>
      </c>
      <c r="G194" s="434" t="s">
        <v>22</v>
      </c>
      <c r="H194" s="457" t="s">
        <v>266</v>
      </c>
      <c r="I194" s="437" t="s">
        <v>19</v>
      </c>
      <c r="J194" s="450" t="s">
        <v>29</v>
      </c>
      <c r="K194" s="451">
        <f>K195</f>
        <v>0</v>
      </c>
      <c r="L194" s="454"/>
      <c r="M194" s="455"/>
    </row>
    <row r="195" spans="1:17" x14ac:dyDescent="0.2">
      <c r="A195" s="488" t="s">
        <v>408</v>
      </c>
      <c r="B195" s="339" t="s">
        <v>581</v>
      </c>
      <c r="C195" s="340" t="s">
        <v>22</v>
      </c>
      <c r="D195" s="341" t="s">
        <v>131</v>
      </c>
      <c r="E195" s="342" t="s">
        <v>17</v>
      </c>
      <c r="F195" s="340" t="s">
        <v>420</v>
      </c>
      <c r="G195" s="340" t="s">
        <v>22</v>
      </c>
      <c r="H195" s="350" t="s">
        <v>266</v>
      </c>
      <c r="I195" s="352" t="s">
        <v>19</v>
      </c>
      <c r="J195" s="352" t="s">
        <v>407</v>
      </c>
      <c r="K195" s="386">
        <v>0</v>
      </c>
      <c r="L195" s="346">
        <v>0</v>
      </c>
      <c r="M195" s="347">
        <v>0</v>
      </c>
    </row>
    <row r="196" spans="1:17" ht="12.75" x14ac:dyDescent="0.2">
      <c r="A196" s="506" t="s">
        <v>136</v>
      </c>
      <c r="B196" s="279" t="s">
        <v>581</v>
      </c>
      <c r="C196" s="280" t="s">
        <v>18</v>
      </c>
      <c r="D196" s="281" t="s">
        <v>28</v>
      </c>
      <c r="E196" s="282" t="s">
        <v>28</v>
      </c>
      <c r="F196" s="269" t="s">
        <v>91</v>
      </c>
      <c r="G196" s="280" t="s">
        <v>28</v>
      </c>
      <c r="H196" s="281" t="s">
        <v>92</v>
      </c>
      <c r="I196" s="283" t="s">
        <v>29</v>
      </c>
      <c r="J196" s="283" t="s">
        <v>29</v>
      </c>
      <c r="K196" s="392">
        <f>K197+K233</f>
        <v>1402.5026399999999</v>
      </c>
      <c r="L196" s="285">
        <f>L197+L233</f>
        <v>729.32400000000007</v>
      </c>
      <c r="M196" s="286">
        <f>M197+M233</f>
        <v>761.95100000000002</v>
      </c>
    </row>
    <row r="197" spans="1:17" ht="12.75" x14ac:dyDescent="0.2">
      <c r="A197" s="506" t="s">
        <v>137</v>
      </c>
      <c r="B197" s="279" t="s">
        <v>581</v>
      </c>
      <c r="C197" s="280" t="s">
        <v>18</v>
      </c>
      <c r="D197" s="281" t="s">
        <v>23</v>
      </c>
      <c r="E197" s="282" t="s">
        <v>28</v>
      </c>
      <c r="F197" s="269" t="s">
        <v>91</v>
      </c>
      <c r="G197" s="280" t="s">
        <v>28</v>
      </c>
      <c r="H197" s="281" t="s">
        <v>92</v>
      </c>
      <c r="I197" s="283" t="s">
        <v>29</v>
      </c>
      <c r="J197" s="283" t="s">
        <v>29</v>
      </c>
      <c r="K197" s="392">
        <f t="shared" ref="K197:M197" si="49">K198</f>
        <v>1360.69064</v>
      </c>
      <c r="L197" s="285">
        <f t="shared" si="49"/>
        <v>698.41200000000003</v>
      </c>
      <c r="M197" s="286">
        <f t="shared" si="49"/>
        <v>731.03899999999999</v>
      </c>
      <c r="O197" s="154"/>
      <c r="P197" s="154"/>
      <c r="Q197" s="154"/>
    </row>
    <row r="198" spans="1:17" ht="24" x14ac:dyDescent="0.2">
      <c r="A198" s="10" t="s">
        <v>578</v>
      </c>
      <c r="B198" s="175" t="s">
        <v>581</v>
      </c>
      <c r="C198" s="178" t="s">
        <v>18</v>
      </c>
      <c r="D198" s="179" t="s">
        <v>23</v>
      </c>
      <c r="E198" s="177" t="s">
        <v>17</v>
      </c>
      <c r="F198" s="174" t="s">
        <v>91</v>
      </c>
      <c r="G198" s="178" t="s">
        <v>28</v>
      </c>
      <c r="H198" s="179" t="s">
        <v>92</v>
      </c>
      <c r="I198" s="102" t="s">
        <v>29</v>
      </c>
      <c r="J198" s="102" t="s">
        <v>29</v>
      </c>
      <c r="K198" s="385">
        <f>K200</f>
        <v>1360.69064</v>
      </c>
      <c r="L198" s="196">
        <f>L200</f>
        <v>698.41200000000003</v>
      </c>
      <c r="M198" s="197">
        <f>M200</f>
        <v>731.03899999999999</v>
      </c>
    </row>
    <row r="199" spans="1:17" x14ac:dyDescent="0.2">
      <c r="A199" s="577" t="s">
        <v>419</v>
      </c>
      <c r="B199" s="536" t="s">
        <v>581</v>
      </c>
      <c r="C199" s="578" t="s">
        <v>18</v>
      </c>
      <c r="D199" s="579" t="s">
        <v>23</v>
      </c>
      <c r="E199" s="580" t="s">
        <v>17</v>
      </c>
      <c r="F199" s="537" t="s">
        <v>420</v>
      </c>
      <c r="G199" s="578" t="s">
        <v>28</v>
      </c>
      <c r="H199" s="579" t="s">
        <v>92</v>
      </c>
      <c r="I199" s="581" t="s">
        <v>29</v>
      </c>
      <c r="J199" s="581" t="s">
        <v>29</v>
      </c>
      <c r="K199" s="385">
        <f>K200</f>
        <v>1360.69064</v>
      </c>
      <c r="L199" s="385">
        <f t="shared" ref="L199:M199" si="50">L200</f>
        <v>698.41200000000003</v>
      </c>
      <c r="M199" s="385">
        <f t="shared" si="50"/>
        <v>731.03899999999999</v>
      </c>
    </row>
    <row r="200" spans="1:17" x14ac:dyDescent="0.2">
      <c r="A200" s="596" t="s">
        <v>496</v>
      </c>
      <c r="B200" s="544" t="s">
        <v>581</v>
      </c>
      <c r="C200" s="559" t="s">
        <v>18</v>
      </c>
      <c r="D200" s="560" t="s">
        <v>23</v>
      </c>
      <c r="E200" s="561" t="s">
        <v>17</v>
      </c>
      <c r="F200" s="548" t="s">
        <v>420</v>
      </c>
      <c r="G200" s="559" t="s">
        <v>18</v>
      </c>
      <c r="H200" s="560" t="s">
        <v>92</v>
      </c>
      <c r="I200" s="562" t="s">
        <v>29</v>
      </c>
      <c r="J200" s="562" t="s">
        <v>29</v>
      </c>
      <c r="K200" s="550">
        <f>K201+K209+K215+K220+K224</f>
        <v>1360.69064</v>
      </c>
      <c r="L200" s="551">
        <f>L201+L209+L215+L220+L224</f>
        <v>698.41200000000003</v>
      </c>
      <c r="M200" s="552">
        <f>M201+M209+M215+M220+M224</f>
        <v>731.03899999999999</v>
      </c>
      <c r="P200" s="154"/>
      <c r="Q200" s="154"/>
    </row>
    <row r="201" spans="1:17" ht="18" customHeight="1" x14ac:dyDescent="0.2">
      <c r="A201" s="501" t="s">
        <v>138</v>
      </c>
      <c r="B201" s="175" t="s">
        <v>581</v>
      </c>
      <c r="C201" s="174" t="s">
        <v>18</v>
      </c>
      <c r="D201" s="176" t="s">
        <v>23</v>
      </c>
      <c r="E201" s="99" t="s">
        <v>17</v>
      </c>
      <c r="F201" s="269" t="s">
        <v>420</v>
      </c>
      <c r="G201" s="174" t="s">
        <v>18</v>
      </c>
      <c r="H201" s="176" t="s">
        <v>139</v>
      </c>
      <c r="I201" s="100" t="s">
        <v>29</v>
      </c>
      <c r="J201" s="100" t="s">
        <v>29</v>
      </c>
      <c r="K201" s="384">
        <f t="shared" ref="K201:M202" si="51">K202</f>
        <v>802.47032000000002</v>
      </c>
      <c r="L201" s="192">
        <f t="shared" si="51"/>
        <v>463.41199999999998</v>
      </c>
      <c r="M201" s="199">
        <f t="shared" si="51"/>
        <v>481.03899999999999</v>
      </c>
    </row>
    <row r="202" spans="1:17" ht="17.25" customHeight="1" x14ac:dyDescent="0.2">
      <c r="A202" s="496" t="s">
        <v>128</v>
      </c>
      <c r="B202" s="175" t="s">
        <v>581</v>
      </c>
      <c r="C202" s="174" t="s">
        <v>18</v>
      </c>
      <c r="D202" s="176" t="s">
        <v>23</v>
      </c>
      <c r="E202" s="99" t="s">
        <v>17</v>
      </c>
      <c r="F202" s="269" t="s">
        <v>420</v>
      </c>
      <c r="G202" s="174" t="s">
        <v>18</v>
      </c>
      <c r="H202" s="176" t="s">
        <v>139</v>
      </c>
      <c r="I202" s="100" t="s">
        <v>60</v>
      </c>
      <c r="J202" s="100" t="s">
        <v>29</v>
      </c>
      <c r="K202" s="384">
        <f t="shared" si="51"/>
        <v>802.47032000000002</v>
      </c>
      <c r="L202" s="192">
        <f t="shared" si="51"/>
        <v>463.41199999999998</v>
      </c>
      <c r="M202" s="199">
        <f t="shared" si="51"/>
        <v>481.03899999999999</v>
      </c>
    </row>
    <row r="203" spans="1:17" x14ac:dyDescent="0.2">
      <c r="A203" s="512" t="s">
        <v>127</v>
      </c>
      <c r="B203" s="433" t="s">
        <v>581</v>
      </c>
      <c r="C203" s="426" t="s">
        <v>18</v>
      </c>
      <c r="D203" s="427" t="s">
        <v>23</v>
      </c>
      <c r="E203" s="428" t="s">
        <v>17</v>
      </c>
      <c r="F203" s="448" t="s">
        <v>420</v>
      </c>
      <c r="G203" s="426" t="s">
        <v>18</v>
      </c>
      <c r="H203" s="427" t="s">
        <v>139</v>
      </c>
      <c r="I203" s="429" t="s">
        <v>19</v>
      </c>
      <c r="J203" s="429" t="s">
        <v>29</v>
      </c>
      <c r="K203" s="430">
        <f>K204+K207</f>
        <v>802.47032000000002</v>
      </c>
      <c r="L203" s="441">
        <f>L204+L207</f>
        <v>463.41199999999998</v>
      </c>
      <c r="M203" s="442">
        <f>M204+M207</f>
        <v>481.03899999999999</v>
      </c>
    </row>
    <row r="204" spans="1:17" x14ac:dyDescent="0.2">
      <c r="A204" s="490" t="s">
        <v>103</v>
      </c>
      <c r="B204" s="175" t="s">
        <v>581</v>
      </c>
      <c r="C204" s="178" t="s">
        <v>18</v>
      </c>
      <c r="D204" s="179" t="s">
        <v>23</v>
      </c>
      <c r="E204" s="177" t="s">
        <v>17</v>
      </c>
      <c r="F204" s="269" t="s">
        <v>420</v>
      </c>
      <c r="G204" s="178" t="s">
        <v>18</v>
      </c>
      <c r="H204" s="179" t="s">
        <v>139</v>
      </c>
      <c r="I204" s="102" t="s">
        <v>19</v>
      </c>
      <c r="J204" s="102" t="s">
        <v>38</v>
      </c>
      <c r="K204" s="385">
        <f>K205+K206</f>
        <v>802.47032000000002</v>
      </c>
      <c r="L204" s="196">
        <f>L205+L206</f>
        <v>463.41199999999998</v>
      </c>
      <c r="M204" s="197">
        <f>M205+M206</f>
        <v>481.03899999999999</v>
      </c>
    </row>
    <row r="205" spans="1:17" x14ac:dyDescent="0.2">
      <c r="A205" s="488" t="s">
        <v>107</v>
      </c>
      <c r="B205" s="339" t="s">
        <v>581</v>
      </c>
      <c r="C205" s="317" t="s">
        <v>18</v>
      </c>
      <c r="D205" s="318" t="s">
        <v>23</v>
      </c>
      <c r="E205" s="319" t="s">
        <v>17</v>
      </c>
      <c r="F205" s="340" t="s">
        <v>420</v>
      </c>
      <c r="G205" s="317" t="s">
        <v>18</v>
      </c>
      <c r="H205" s="318" t="s">
        <v>139</v>
      </c>
      <c r="I205" s="355" t="s">
        <v>19</v>
      </c>
      <c r="J205" s="352" t="s">
        <v>45</v>
      </c>
      <c r="K205" s="386">
        <v>65</v>
      </c>
      <c r="L205" s="346">
        <v>70</v>
      </c>
      <c r="M205" s="347">
        <v>75</v>
      </c>
      <c r="N205" s="172"/>
      <c r="O205" s="154"/>
      <c r="P205" s="154"/>
      <c r="Q205" s="154"/>
    </row>
    <row r="206" spans="1:17" x14ac:dyDescent="0.2">
      <c r="A206" s="488" t="s">
        <v>105</v>
      </c>
      <c r="B206" s="339" t="s">
        <v>581</v>
      </c>
      <c r="C206" s="317" t="s">
        <v>18</v>
      </c>
      <c r="D206" s="318" t="s">
        <v>23</v>
      </c>
      <c r="E206" s="319" t="s">
        <v>17</v>
      </c>
      <c r="F206" s="340" t="s">
        <v>420</v>
      </c>
      <c r="G206" s="317" t="s">
        <v>18</v>
      </c>
      <c r="H206" s="318" t="s">
        <v>139</v>
      </c>
      <c r="I206" s="355" t="s">
        <v>19</v>
      </c>
      <c r="J206" s="352" t="s">
        <v>41</v>
      </c>
      <c r="K206" s="386">
        <v>737.47032000000002</v>
      </c>
      <c r="L206" s="346">
        <v>393.41199999999998</v>
      </c>
      <c r="M206" s="347">
        <v>406.03899999999999</v>
      </c>
    </row>
    <row r="207" spans="1:17" x14ac:dyDescent="0.2">
      <c r="A207" s="490" t="s">
        <v>7</v>
      </c>
      <c r="B207" s="175" t="s">
        <v>581</v>
      </c>
      <c r="C207" s="178" t="s">
        <v>18</v>
      </c>
      <c r="D207" s="179" t="s">
        <v>23</v>
      </c>
      <c r="E207" s="177" t="s">
        <v>17</v>
      </c>
      <c r="F207" s="269" t="s">
        <v>420</v>
      </c>
      <c r="G207" s="178" t="s">
        <v>18</v>
      </c>
      <c r="H207" s="179" t="s">
        <v>139</v>
      </c>
      <c r="I207" s="102" t="s">
        <v>19</v>
      </c>
      <c r="J207" s="100" t="s">
        <v>31</v>
      </c>
      <c r="K207" s="384">
        <f>K208</f>
        <v>0</v>
      </c>
      <c r="L207" s="193">
        <f>L208</f>
        <v>0</v>
      </c>
      <c r="M207" s="194">
        <f>M208</f>
        <v>0</v>
      </c>
    </row>
    <row r="208" spans="1:17" x14ac:dyDescent="0.2">
      <c r="A208" s="488" t="s">
        <v>9</v>
      </c>
      <c r="B208" s="339" t="s">
        <v>581</v>
      </c>
      <c r="C208" s="317" t="s">
        <v>18</v>
      </c>
      <c r="D208" s="318" t="s">
        <v>23</v>
      </c>
      <c r="E208" s="319" t="s">
        <v>17</v>
      </c>
      <c r="F208" s="340" t="s">
        <v>420</v>
      </c>
      <c r="G208" s="317" t="s">
        <v>18</v>
      </c>
      <c r="H208" s="318" t="s">
        <v>139</v>
      </c>
      <c r="I208" s="355" t="s">
        <v>19</v>
      </c>
      <c r="J208" s="352" t="s">
        <v>32</v>
      </c>
      <c r="K208" s="386">
        <v>0</v>
      </c>
      <c r="L208" s="346">
        <v>0</v>
      </c>
      <c r="M208" s="347">
        <v>0</v>
      </c>
    </row>
    <row r="209" spans="1:13" ht="13.5" x14ac:dyDescent="0.25">
      <c r="A209" s="513" t="s">
        <v>15</v>
      </c>
      <c r="B209" s="175" t="s">
        <v>581</v>
      </c>
      <c r="C209" s="174" t="s">
        <v>18</v>
      </c>
      <c r="D209" s="176" t="s">
        <v>23</v>
      </c>
      <c r="E209" s="99" t="s">
        <v>17</v>
      </c>
      <c r="F209" s="269" t="s">
        <v>420</v>
      </c>
      <c r="G209" s="174" t="s">
        <v>18</v>
      </c>
      <c r="H209" s="176" t="s">
        <v>140</v>
      </c>
      <c r="I209" s="100" t="s">
        <v>29</v>
      </c>
      <c r="J209" s="100" t="s">
        <v>29</v>
      </c>
      <c r="K209" s="384">
        <f t="shared" ref="K209:M211" si="52">K210</f>
        <v>558.22032000000002</v>
      </c>
      <c r="L209" s="192">
        <f t="shared" si="52"/>
        <v>235</v>
      </c>
      <c r="M209" s="199">
        <f t="shared" si="52"/>
        <v>250</v>
      </c>
    </row>
    <row r="210" spans="1:13" ht="15" customHeight="1" x14ac:dyDescent="0.2">
      <c r="A210" s="496" t="s">
        <v>128</v>
      </c>
      <c r="B210" s="175" t="s">
        <v>581</v>
      </c>
      <c r="C210" s="174" t="s">
        <v>18</v>
      </c>
      <c r="D210" s="176" t="s">
        <v>23</v>
      </c>
      <c r="E210" s="99" t="s">
        <v>17</v>
      </c>
      <c r="F210" s="269" t="s">
        <v>420</v>
      </c>
      <c r="G210" s="174" t="s">
        <v>18</v>
      </c>
      <c r="H210" s="176" t="s">
        <v>140</v>
      </c>
      <c r="I210" s="100" t="s">
        <v>60</v>
      </c>
      <c r="J210" s="100" t="s">
        <v>29</v>
      </c>
      <c r="K210" s="384">
        <f t="shared" si="52"/>
        <v>558.22032000000002</v>
      </c>
      <c r="L210" s="192">
        <f t="shared" si="52"/>
        <v>235</v>
      </c>
      <c r="M210" s="199">
        <f t="shared" si="52"/>
        <v>250</v>
      </c>
    </row>
    <row r="211" spans="1:13" x14ac:dyDescent="0.2">
      <c r="A211" s="494" t="s">
        <v>399</v>
      </c>
      <c r="B211" s="433" t="s">
        <v>581</v>
      </c>
      <c r="C211" s="426" t="s">
        <v>18</v>
      </c>
      <c r="D211" s="427" t="s">
        <v>23</v>
      </c>
      <c r="E211" s="428" t="s">
        <v>17</v>
      </c>
      <c r="F211" s="448" t="s">
        <v>420</v>
      </c>
      <c r="G211" s="426" t="s">
        <v>18</v>
      </c>
      <c r="H211" s="427" t="s">
        <v>140</v>
      </c>
      <c r="I211" s="429" t="s">
        <v>398</v>
      </c>
      <c r="J211" s="429" t="s">
        <v>29</v>
      </c>
      <c r="K211" s="438">
        <f>K212</f>
        <v>558.22032000000002</v>
      </c>
      <c r="L211" s="438">
        <f t="shared" si="52"/>
        <v>235</v>
      </c>
      <c r="M211" s="476">
        <f t="shared" si="52"/>
        <v>250</v>
      </c>
    </row>
    <row r="212" spans="1:13" x14ac:dyDescent="0.2">
      <c r="A212" s="490" t="s">
        <v>121</v>
      </c>
      <c r="B212" s="175" t="s">
        <v>581</v>
      </c>
      <c r="C212" s="178" t="s">
        <v>18</v>
      </c>
      <c r="D212" s="179" t="s">
        <v>23</v>
      </c>
      <c r="E212" s="177" t="s">
        <v>17</v>
      </c>
      <c r="F212" s="269" t="s">
        <v>420</v>
      </c>
      <c r="G212" s="178" t="s">
        <v>18</v>
      </c>
      <c r="H212" s="179" t="s">
        <v>140</v>
      </c>
      <c r="I212" s="102" t="s">
        <v>398</v>
      </c>
      <c r="J212" s="102" t="s">
        <v>34</v>
      </c>
      <c r="K212" s="384">
        <f>K213</f>
        <v>558.22032000000002</v>
      </c>
      <c r="L212" s="384">
        <f t="shared" ref="L212:M212" si="53">L213</f>
        <v>235</v>
      </c>
      <c r="M212" s="477">
        <f t="shared" si="53"/>
        <v>250</v>
      </c>
    </row>
    <row r="213" spans="1:13" x14ac:dyDescent="0.2">
      <c r="A213" s="490" t="s">
        <v>103</v>
      </c>
      <c r="B213" s="175" t="s">
        <v>581</v>
      </c>
      <c r="C213" s="178" t="s">
        <v>18</v>
      </c>
      <c r="D213" s="179" t="s">
        <v>23</v>
      </c>
      <c r="E213" s="177" t="s">
        <v>17</v>
      </c>
      <c r="F213" s="269" t="s">
        <v>420</v>
      </c>
      <c r="G213" s="178" t="s">
        <v>18</v>
      </c>
      <c r="H213" s="179" t="s">
        <v>140</v>
      </c>
      <c r="I213" s="102" t="s">
        <v>398</v>
      </c>
      <c r="J213" s="102" t="s">
        <v>38</v>
      </c>
      <c r="K213" s="384">
        <f>K214</f>
        <v>558.22032000000002</v>
      </c>
      <c r="L213" s="192">
        <f>L214</f>
        <v>235</v>
      </c>
      <c r="M213" s="199">
        <f>M214</f>
        <v>250</v>
      </c>
    </row>
    <row r="214" spans="1:13" x14ac:dyDescent="0.2">
      <c r="A214" s="488" t="s">
        <v>6</v>
      </c>
      <c r="B214" s="339" t="s">
        <v>581</v>
      </c>
      <c r="C214" s="317" t="s">
        <v>18</v>
      </c>
      <c r="D214" s="318" t="s">
        <v>23</v>
      </c>
      <c r="E214" s="319" t="s">
        <v>17</v>
      </c>
      <c r="F214" s="340" t="s">
        <v>420</v>
      </c>
      <c r="G214" s="317" t="s">
        <v>18</v>
      </c>
      <c r="H214" s="318" t="s">
        <v>140</v>
      </c>
      <c r="I214" s="355" t="s">
        <v>398</v>
      </c>
      <c r="J214" s="352" t="s">
        <v>39</v>
      </c>
      <c r="K214" s="386">
        <v>558.22032000000002</v>
      </c>
      <c r="L214" s="346">
        <v>235</v>
      </c>
      <c r="M214" s="347">
        <v>250</v>
      </c>
    </row>
    <row r="215" spans="1:13" ht="27" x14ac:dyDescent="0.25">
      <c r="A215" s="513" t="s">
        <v>372</v>
      </c>
      <c r="B215" s="175" t="s">
        <v>581</v>
      </c>
      <c r="C215" s="174" t="s">
        <v>18</v>
      </c>
      <c r="D215" s="176" t="s">
        <v>23</v>
      </c>
      <c r="E215" s="99" t="s">
        <v>17</v>
      </c>
      <c r="F215" s="269" t="s">
        <v>420</v>
      </c>
      <c r="G215" s="174" t="s">
        <v>18</v>
      </c>
      <c r="H215" s="176" t="s">
        <v>373</v>
      </c>
      <c r="I215" s="100" t="s">
        <v>29</v>
      </c>
      <c r="J215" s="100" t="s">
        <v>29</v>
      </c>
      <c r="K215" s="384">
        <f t="shared" ref="K215:M218" si="54">K216</f>
        <v>0</v>
      </c>
      <c r="L215" s="192">
        <f t="shared" si="54"/>
        <v>0</v>
      </c>
      <c r="M215" s="199">
        <f t="shared" si="54"/>
        <v>0</v>
      </c>
    </row>
    <row r="216" spans="1:13" ht="16.5" customHeight="1" x14ac:dyDescent="0.2">
      <c r="A216" s="496" t="s">
        <v>128</v>
      </c>
      <c r="B216" s="175" t="s">
        <v>581</v>
      </c>
      <c r="C216" s="174" t="s">
        <v>18</v>
      </c>
      <c r="D216" s="176" t="s">
        <v>23</v>
      </c>
      <c r="E216" s="99" t="s">
        <v>17</v>
      </c>
      <c r="F216" s="269" t="s">
        <v>420</v>
      </c>
      <c r="G216" s="174" t="s">
        <v>18</v>
      </c>
      <c r="H216" s="176" t="s">
        <v>373</v>
      </c>
      <c r="I216" s="100" t="s">
        <v>60</v>
      </c>
      <c r="J216" s="100" t="s">
        <v>29</v>
      </c>
      <c r="K216" s="384">
        <f t="shared" si="54"/>
        <v>0</v>
      </c>
      <c r="L216" s="192">
        <f t="shared" si="54"/>
        <v>0</v>
      </c>
      <c r="M216" s="199">
        <f t="shared" si="54"/>
        <v>0</v>
      </c>
    </row>
    <row r="217" spans="1:13" x14ac:dyDescent="0.2">
      <c r="A217" s="512" t="s">
        <v>127</v>
      </c>
      <c r="B217" s="433" t="s">
        <v>581</v>
      </c>
      <c r="C217" s="426" t="s">
        <v>18</v>
      </c>
      <c r="D217" s="427" t="s">
        <v>23</v>
      </c>
      <c r="E217" s="428" t="s">
        <v>17</v>
      </c>
      <c r="F217" s="448" t="s">
        <v>420</v>
      </c>
      <c r="G217" s="426" t="s">
        <v>18</v>
      </c>
      <c r="H217" s="427" t="s">
        <v>373</v>
      </c>
      <c r="I217" s="429" t="s">
        <v>19</v>
      </c>
      <c r="J217" s="429" t="s">
        <v>29</v>
      </c>
      <c r="K217" s="430">
        <f t="shared" si="54"/>
        <v>0</v>
      </c>
      <c r="L217" s="441">
        <f t="shared" si="54"/>
        <v>0</v>
      </c>
      <c r="M217" s="442">
        <f t="shared" si="54"/>
        <v>0</v>
      </c>
    </row>
    <row r="218" spans="1:13" x14ac:dyDescent="0.2">
      <c r="A218" s="490" t="s">
        <v>103</v>
      </c>
      <c r="B218" s="175" t="s">
        <v>581</v>
      </c>
      <c r="C218" s="178" t="s">
        <v>18</v>
      </c>
      <c r="D218" s="179" t="s">
        <v>23</v>
      </c>
      <c r="E218" s="177" t="s">
        <v>17</v>
      </c>
      <c r="F218" s="269" t="s">
        <v>420</v>
      </c>
      <c r="G218" s="178" t="s">
        <v>18</v>
      </c>
      <c r="H218" s="179" t="s">
        <v>373</v>
      </c>
      <c r="I218" s="102" t="s">
        <v>19</v>
      </c>
      <c r="J218" s="102" t="s">
        <v>38</v>
      </c>
      <c r="K218" s="385">
        <f t="shared" si="54"/>
        <v>0</v>
      </c>
      <c r="L218" s="196">
        <f t="shared" si="54"/>
        <v>0</v>
      </c>
      <c r="M218" s="197">
        <f t="shared" si="54"/>
        <v>0</v>
      </c>
    </row>
    <row r="219" spans="1:13" x14ac:dyDescent="0.2">
      <c r="A219" s="488" t="s">
        <v>105</v>
      </c>
      <c r="B219" s="339" t="s">
        <v>581</v>
      </c>
      <c r="C219" s="317" t="s">
        <v>18</v>
      </c>
      <c r="D219" s="318" t="s">
        <v>23</v>
      </c>
      <c r="E219" s="319" t="s">
        <v>17</v>
      </c>
      <c r="F219" s="340" t="s">
        <v>420</v>
      </c>
      <c r="G219" s="317" t="s">
        <v>18</v>
      </c>
      <c r="H219" s="318" t="s">
        <v>373</v>
      </c>
      <c r="I219" s="355" t="s">
        <v>19</v>
      </c>
      <c r="J219" s="352" t="s">
        <v>41</v>
      </c>
      <c r="K219" s="386">
        <v>0</v>
      </c>
      <c r="L219" s="346">
        <v>0</v>
      </c>
      <c r="M219" s="347">
        <v>0</v>
      </c>
    </row>
    <row r="220" spans="1:13" ht="27" x14ac:dyDescent="0.25">
      <c r="A220" s="499" t="s">
        <v>178</v>
      </c>
      <c r="B220" s="175" t="s">
        <v>581</v>
      </c>
      <c r="C220" s="178" t="s">
        <v>18</v>
      </c>
      <c r="D220" s="179" t="s">
        <v>23</v>
      </c>
      <c r="E220" s="99" t="s">
        <v>17</v>
      </c>
      <c r="F220" s="269" t="s">
        <v>420</v>
      </c>
      <c r="G220" s="174" t="s">
        <v>18</v>
      </c>
      <c r="H220" s="179" t="s">
        <v>179</v>
      </c>
      <c r="I220" s="102" t="s">
        <v>29</v>
      </c>
      <c r="J220" s="103" t="s">
        <v>29</v>
      </c>
      <c r="K220" s="387">
        <f t="shared" ref="K220:M222" si="55">K221</f>
        <v>0</v>
      </c>
      <c r="L220" s="204">
        <f t="shared" si="55"/>
        <v>0</v>
      </c>
      <c r="M220" s="205">
        <f t="shared" si="55"/>
        <v>0</v>
      </c>
    </row>
    <row r="221" spans="1:13" x14ac:dyDescent="0.2">
      <c r="A221" s="512" t="s">
        <v>127</v>
      </c>
      <c r="B221" s="433" t="s">
        <v>581</v>
      </c>
      <c r="C221" s="426" t="s">
        <v>18</v>
      </c>
      <c r="D221" s="427" t="s">
        <v>23</v>
      </c>
      <c r="E221" s="436" t="s">
        <v>17</v>
      </c>
      <c r="F221" s="448" t="s">
        <v>420</v>
      </c>
      <c r="G221" s="434" t="s">
        <v>18</v>
      </c>
      <c r="H221" s="427" t="s">
        <v>179</v>
      </c>
      <c r="I221" s="429" t="s">
        <v>19</v>
      </c>
      <c r="J221" s="450" t="s">
        <v>29</v>
      </c>
      <c r="K221" s="451">
        <f t="shared" si="55"/>
        <v>0</v>
      </c>
      <c r="L221" s="454">
        <f t="shared" si="55"/>
        <v>0</v>
      </c>
      <c r="M221" s="455">
        <f t="shared" si="55"/>
        <v>0</v>
      </c>
    </row>
    <row r="222" spans="1:13" x14ac:dyDescent="0.2">
      <c r="A222" s="490" t="s">
        <v>7</v>
      </c>
      <c r="B222" s="175" t="s">
        <v>581</v>
      </c>
      <c r="C222" s="178" t="s">
        <v>18</v>
      </c>
      <c r="D222" s="179" t="s">
        <v>23</v>
      </c>
      <c r="E222" s="99" t="s">
        <v>17</v>
      </c>
      <c r="F222" s="269" t="s">
        <v>420</v>
      </c>
      <c r="G222" s="174" t="s">
        <v>18</v>
      </c>
      <c r="H222" s="179" t="s">
        <v>179</v>
      </c>
      <c r="I222" s="102" t="s">
        <v>19</v>
      </c>
      <c r="J222" s="103" t="s">
        <v>31</v>
      </c>
      <c r="K222" s="387">
        <f t="shared" si="55"/>
        <v>0</v>
      </c>
      <c r="L222" s="204">
        <f t="shared" si="55"/>
        <v>0</v>
      </c>
      <c r="M222" s="205">
        <f t="shared" si="55"/>
        <v>0</v>
      </c>
    </row>
    <row r="223" spans="1:13" x14ac:dyDescent="0.2">
      <c r="A223" s="488" t="s">
        <v>9</v>
      </c>
      <c r="B223" s="339" t="s">
        <v>581</v>
      </c>
      <c r="C223" s="317" t="s">
        <v>18</v>
      </c>
      <c r="D223" s="318" t="s">
        <v>23</v>
      </c>
      <c r="E223" s="342" t="s">
        <v>17</v>
      </c>
      <c r="F223" s="340" t="s">
        <v>420</v>
      </c>
      <c r="G223" s="340" t="s">
        <v>18</v>
      </c>
      <c r="H223" s="318" t="s">
        <v>179</v>
      </c>
      <c r="I223" s="355" t="s">
        <v>19</v>
      </c>
      <c r="J223" s="352" t="s">
        <v>32</v>
      </c>
      <c r="K223" s="386">
        <v>0</v>
      </c>
      <c r="L223" s="346"/>
      <c r="M223" s="347"/>
    </row>
    <row r="224" spans="1:13" ht="27" x14ac:dyDescent="0.25">
      <c r="A224" s="499" t="s">
        <v>348</v>
      </c>
      <c r="B224" s="175" t="s">
        <v>581</v>
      </c>
      <c r="C224" s="174" t="s">
        <v>18</v>
      </c>
      <c r="D224" s="176" t="s">
        <v>23</v>
      </c>
      <c r="E224" s="99" t="s">
        <v>17</v>
      </c>
      <c r="F224" s="269" t="s">
        <v>420</v>
      </c>
      <c r="G224" s="174" t="s">
        <v>18</v>
      </c>
      <c r="H224" s="176" t="s">
        <v>349</v>
      </c>
      <c r="I224" s="100" t="s">
        <v>29</v>
      </c>
      <c r="J224" s="100" t="s">
        <v>29</v>
      </c>
      <c r="K224" s="384">
        <f>K226</f>
        <v>0</v>
      </c>
      <c r="L224" s="384">
        <f t="shared" ref="L224:M224" si="56">L226</f>
        <v>0</v>
      </c>
      <c r="M224" s="384">
        <f t="shared" si="56"/>
        <v>0</v>
      </c>
    </row>
    <row r="225" spans="1:13" ht="18" customHeight="1" x14ac:dyDescent="0.2">
      <c r="A225" s="496" t="s">
        <v>128</v>
      </c>
      <c r="B225" s="175" t="s">
        <v>581</v>
      </c>
      <c r="C225" s="174" t="s">
        <v>18</v>
      </c>
      <c r="D225" s="176" t="s">
        <v>23</v>
      </c>
      <c r="E225" s="99" t="s">
        <v>17</v>
      </c>
      <c r="F225" s="269" t="s">
        <v>420</v>
      </c>
      <c r="G225" s="174" t="s">
        <v>18</v>
      </c>
      <c r="H225" s="176" t="s">
        <v>349</v>
      </c>
      <c r="I225" s="100" t="s">
        <v>60</v>
      </c>
      <c r="J225" s="100" t="s">
        <v>29</v>
      </c>
      <c r="K225" s="384">
        <f>K226</f>
        <v>0</v>
      </c>
      <c r="L225" s="192">
        <f>L226</f>
        <v>0</v>
      </c>
      <c r="M225" s="199">
        <f>M226</f>
        <v>0</v>
      </c>
    </row>
    <row r="226" spans="1:13" x14ac:dyDescent="0.2">
      <c r="A226" s="512" t="s">
        <v>127</v>
      </c>
      <c r="B226" s="433" t="s">
        <v>581</v>
      </c>
      <c r="C226" s="426" t="s">
        <v>18</v>
      </c>
      <c r="D226" s="427" t="s">
        <v>23</v>
      </c>
      <c r="E226" s="436" t="s">
        <v>17</v>
      </c>
      <c r="F226" s="448" t="s">
        <v>420</v>
      </c>
      <c r="G226" s="434" t="s">
        <v>18</v>
      </c>
      <c r="H226" s="427" t="s">
        <v>349</v>
      </c>
      <c r="I226" s="429" t="s">
        <v>19</v>
      </c>
      <c r="J226" s="429" t="s">
        <v>29</v>
      </c>
      <c r="K226" s="430">
        <f>K227+K232</f>
        <v>0</v>
      </c>
      <c r="L226" s="431">
        <f>L227+L232</f>
        <v>0</v>
      </c>
      <c r="M226" s="432">
        <f>M227+M232</f>
        <v>0</v>
      </c>
    </row>
    <row r="227" spans="1:13" x14ac:dyDescent="0.2">
      <c r="A227" s="490" t="s">
        <v>103</v>
      </c>
      <c r="B227" s="175" t="s">
        <v>581</v>
      </c>
      <c r="C227" s="178" t="s">
        <v>18</v>
      </c>
      <c r="D227" s="179" t="s">
        <v>23</v>
      </c>
      <c r="E227" s="99" t="s">
        <v>17</v>
      </c>
      <c r="F227" s="269" t="s">
        <v>420</v>
      </c>
      <c r="G227" s="174" t="s">
        <v>18</v>
      </c>
      <c r="H227" s="179" t="s">
        <v>349</v>
      </c>
      <c r="I227" s="102" t="s">
        <v>19</v>
      </c>
      <c r="J227" s="102" t="s">
        <v>38</v>
      </c>
      <c r="K227" s="385">
        <f>SUM(K228:K230)</f>
        <v>0</v>
      </c>
      <c r="L227" s="195">
        <f>SUM(L228:L230)</f>
        <v>0</v>
      </c>
      <c r="M227" s="198">
        <f>SUM(M228:M230)</f>
        <v>0</v>
      </c>
    </row>
    <row r="228" spans="1:13" x14ac:dyDescent="0.2">
      <c r="A228" s="488" t="s">
        <v>47</v>
      </c>
      <c r="B228" s="339" t="s">
        <v>581</v>
      </c>
      <c r="C228" s="317" t="s">
        <v>18</v>
      </c>
      <c r="D228" s="318" t="s">
        <v>23</v>
      </c>
      <c r="E228" s="319" t="s">
        <v>17</v>
      </c>
      <c r="F228" s="340" t="s">
        <v>420</v>
      </c>
      <c r="G228" s="317" t="s">
        <v>18</v>
      </c>
      <c r="H228" s="318" t="s">
        <v>349</v>
      </c>
      <c r="I228" s="355" t="s">
        <v>19</v>
      </c>
      <c r="J228" s="352" t="s">
        <v>46</v>
      </c>
      <c r="K228" s="386"/>
      <c r="L228" s="346"/>
      <c r="M228" s="347"/>
    </row>
    <row r="229" spans="1:13" x14ac:dyDescent="0.2">
      <c r="A229" s="488" t="s">
        <v>107</v>
      </c>
      <c r="B229" s="339" t="s">
        <v>581</v>
      </c>
      <c r="C229" s="317" t="s">
        <v>18</v>
      </c>
      <c r="D229" s="318" t="s">
        <v>23</v>
      </c>
      <c r="E229" s="319" t="s">
        <v>17</v>
      </c>
      <c r="F229" s="340" t="s">
        <v>420</v>
      </c>
      <c r="G229" s="317" t="s">
        <v>18</v>
      </c>
      <c r="H229" s="318" t="s">
        <v>349</v>
      </c>
      <c r="I229" s="355" t="s">
        <v>19</v>
      </c>
      <c r="J229" s="352" t="s">
        <v>45</v>
      </c>
      <c r="K229" s="386">
        <v>0</v>
      </c>
      <c r="L229" s="346">
        <v>0</v>
      </c>
      <c r="M229" s="347">
        <v>0</v>
      </c>
    </row>
    <row r="230" spans="1:13" x14ac:dyDescent="0.2">
      <c r="A230" s="488" t="s">
        <v>105</v>
      </c>
      <c r="B230" s="339" t="s">
        <v>581</v>
      </c>
      <c r="C230" s="317" t="s">
        <v>18</v>
      </c>
      <c r="D230" s="318" t="s">
        <v>23</v>
      </c>
      <c r="E230" s="342" t="s">
        <v>17</v>
      </c>
      <c r="F230" s="340" t="s">
        <v>420</v>
      </c>
      <c r="G230" s="340" t="s">
        <v>18</v>
      </c>
      <c r="H230" s="318" t="s">
        <v>349</v>
      </c>
      <c r="I230" s="355" t="s">
        <v>19</v>
      </c>
      <c r="J230" s="352" t="s">
        <v>41</v>
      </c>
      <c r="K230" s="386">
        <v>0</v>
      </c>
      <c r="L230" s="346">
        <v>0</v>
      </c>
      <c r="M230" s="347">
        <v>0</v>
      </c>
    </row>
    <row r="231" spans="1:13" x14ac:dyDescent="0.2">
      <c r="A231" s="490" t="s">
        <v>7</v>
      </c>
      <c r="B231" s="175" t="s">
        <v>581</v>
      </c>
      <c r="C231" s="178" t="s">
        <v>17</v>
      </c>
      <c r="D231" s="179" t="s">
        <v>18</v>
      </c>
      <c r="E231" s="99" t="s">
        <v>17</v>
      </c>
      <c r="F231" s="269" t="s">
        <v>420</v>
      </c>
      <c r="G231" s="178" t="s">
        <v>18</v>
      </c>
      <c r="H231" s="179" t="s">
        <v>349</v>
      </c>
      <c r="I231" s="102" t="s">
        <v>19</v>
      </c>
      <c r="J231" s="102" t="s">
        <v>31</v>
      </c>
      <c r="K231" s="385">
        <f>K232</f>
        <v>0</v>
      </c>
      <c r="L231" s="195">
        <f>L232</f>
        <v>0</v>
      </c>
      <c r="M231" s="198">
        <f>M232</f>
        <v>0</v>
      </c>
    </row>
    <row r="232" spans="1:13" x14ac:dyDescent="0.2">
      <c r="A232" s="488" t="s">
        <v>9</v>
      </c>
      <c r="B232" s="339" t="s">
        <v>581</v>
      </c>
      <c r="C232" s="317" t="s">
        <v>18</v>
      </c>
      <c r="D232" s="318" t="s">
        <v>23</v>
      </c>
      <c r="E232" s="342" t="s">
        <v>17</v>
      </c>
      <c r="F232" s="340" t="s">
        <v>420</v>
      </c>
      <c r="G232" s="317" t="s">
        <v>18</v>
      </c>
      <c r="H232" s="318" t="s">
        <v>349</v>
      </c>
      <c r="I232" s="355" t="s">
        <v>19</v>
      </c>
      <c r="J232" s="352" t="s">
        <v>32</v>
      </c>
      <c r="K232" s="386">
        <v>0</v>
      </c>
      <c r="L232" s="346">
        <v>0</v>
      </c>
      <c r="M232" s="347">
        <v>0</v>
      </c>
    </row>
    <row r="233" spans="1:13" ht="14.25" x14ac:dyDescent="0.2">
      <c r="A233" s="481" t="s">
        <v>12</v>
      </c>
      <c r="B233" s="175" t="s">
        <v>581</v>
      </c>
      <c r="C233" s="108" t="s">
        <v>18</v>
      </c>
      <c r="D233" s="107" t="s">
        <v>40</v>
      </c>
      <c r="E233" s="99" t="s">
        <v>28</v>
      </c>
      <c r="F233" s="269" t="s">
        <v>91</v>
      </c>
      <c r="G233" s="174" t="s">
        <v>28</v>
      </c>
      <c r="H233" s="107" t="s">
        <v>92</v>
      </c>
      <c r="I233" s="104" t="s">
        <v>29</v>
      </c>
      <c r="J233" s="104" t="s">
        <v>29</v>
      </c>
      <c r="K233" s="384">
        <f>K234</f>
        <v>41.811999999999998</v>
      </c>
      <c r="L233" s="193">
        <f>L234</f>
        <v>30.911999999999999</v>
      </c>
      <c r="M233" s="194">
        <f>M234</f>
        <v>30.911999999999999</v>
      </c>
    </row>
    <row r="234" spans="1:13" ht="24" x14ac:dyDescent="0.2">
      <c r="A234" s="10" t="s">
        <v>578</v>
      </c>
      <c r="B234" s="175" t="s">
        <v>581</v>
      </c>
      <c r="C234" s="108" t="s">
        <v>18</v>
      </c>
      <c r="D234" s="107" t="s">
        <v>40</v>
      </c>
      <c r="E234" s="99" t="s">
        <v>17</v>
      </c>
      <c r="F234" s="174" t="s">
        <v>91</v>
      </c>
      <c r="G234" s="174" t="s">
        <v>28</v>
      </c>
      <c r="H234" s="107" t="s">
        <v>92</v>
      </c>
      <c r="I234" s="104" t="s">
        <v>29</v>
      </c>
      <c r="J234" s="104" t="s">
        <v>29</v>
      </c>
      <c r="K234" s="384">
        <f>K236+K255</f>
        <v>41.811999999999998</v>
      </c>
      <c r="L234" s="193">
        <f>L236+L255</f>
        <v>30.911999999999999</v>
      </c>
      <c r="M234" s="194">
        <f>M236+M255</f>
        <v>30.911999999999999</v>
      </c>
    </row>
    <row r="235" spans="1:13" x14ac:dyDescent="0.2">
      <c r="A235" s="577" t="s">
        <v>419</v>
      </c>
      <c r="B235" s="536" t="s">
        <v>581</v>
      </c>
      <c r="C235" s="578" t="s">
        <v>18</v>
      </c>
      <c r="D235" s="579" t="s">
        <v>40</v>
      </c>
      <c r="E235" s="580" t="s">
        <v>17</v>
      </c>
      <c r="F235" s="537" t="s">
        <v>420</v>
      </c>
      <c r="G235" s="578" t="s">
        <v>28</v>
      </c>
      <c r="H235" s="579" t="s">
        <v>92</v>
      </c>
      <c r="I235" s="581" t="s">
        <v>29</v>
      </c>
      <c r="J235" s="581" t="s">
        <v>29</v>
      </c>
      <c r="K235" s="384">
        <f>K236+K255</f>
        <v>41.811999999999998</v>
      </c>
      <c r="L235" s="384">
        <f t="shared" ref="L235:M235" si="57">L236+L255</f>
        <v>30.911999999999999</v>
      </c>
      <c r="M235" s="384">
        <f t="shared" si="57"/>
        <v>30.911999999999999</v>
      </c>
    </row>
    <row r="236" spans="1:13" ht="24" x14ac:dyDescent="0.2">
      <c r="A236" s="573" t="s">
        <v>428</v>
      </c>
      <c r="B236" s="544" t="s">
        <v>581</v>
      </c>
      <c r="C236" s="597" t="s">
        <v>18</v>
      </c>
      <c r="D236" s="593" t="s">
        <v>40</v>
      </c>
      <c r="E236" s="561" t="s">
        <v>17</v>
      </c>
      <c r="F236" s="548" t="s">
        <v>420</v>
      </c>
      <c r="G236" s="559" t="s">
        <v>26</v>
      </c>
      <c r="H236" s="593" t="s">
        <v>92</v>
      </c>
      <c r="I236" s="598" t="s">
        <v>29</v>
      </c>
      <c r="J236" s="598" t="s">
        <v>29</v>
      </c>
      <c r="K236" s="599">
        <f>K237+K241+K245+K250</f>
        <v>30.9</v>
      </c>
      <c r="L236" s="600">
        <f>L237+L241+L245+L250</f>
        <v>20</v>
      </c>
      <c r="M236" s="601">
        <f>M237+M241+M245+M250</f>
        <v>20</v>
      </c>
    </row>
    <row r="237" spans="1:13" ht="13.5" x14ac:dyDescent="0.25">
      <c r="A237" s="513" t="s">
        <v>141</v>
      </c>
      <c r="B237" s="175" t="s">
        <v>581</v>
      </c>
      <c r="C237" s="174" t="s">
        <v>18</v>
      </c>
      <c r="D237" s="176" t="s">
        <v>40</v>
      </c>
      <c r="E237" s="99" t="s">
        <v>17</v>
      </c>
      <c r="F237" s="269" t="s">
        <v>420</v>
      </c>
      <c r="G237" s="174" t="s">
        <v>26</v>
      </c>
      <c r="H237" s="107" t="s">
        <v>142</v>
      </c>
      <c r="I237" s="104" t="s">
        <v>29</v>
      </c>
      <c r="J237" s="104" t="s">
        <v>29</v>
      </c>
      <c r="K237" s="394">
        <f t="shared" ref="K237:M239" si="58">K238</f>
        <v>0</v>
      </c>
      <c r="L237" s="208">
        <f t="shared" si="58"/>
        <v>0</v>
      </c>
      <c r="M237" s="209">
        <f t="shared" si="58"/>
        <v>0</v>
      </c>
    </row>
    <row r="238" spans="1:13" x14ac:dyDescent="0.2">
      <c r="A238" s="512" t="s">
        <v>127</v>
      </c>
      <c r="B238" s="433" t="s">
        <v>581</v>
      </c>
      <c r="C238" s="426" t="s">
        <v>18</v>
      </c>
      <c r="D238" s="427" t="s">
        <v>40</v>
      </c>
      <c r="E238" s="428" t="s">
        <v>17</v>
      </c>
      <c r="F238" s="448" t="s">
        <v>420</v>
      </c>
      <c r="G238" s="426" t="s">
        <v>26</v>
      </c>
      <c r="H238" s="456" t="s">
        <v>142</v>
      </c>
      <c r="I238" s="445" t="s">
        <v>19</v>
      </c>
      <c r="J238" s="445" t="s">
        <v>29</v>
      </c>
      <c r="K238" s="458">
        <f t="shared" si="58"/>
        <v>0</v>
      </c>
      <c r="L238" s="459">
        <f t="shared" si="58"/>
        <v>0</v>
      </c>
      <c r="M238" s="460">
        <f t="shared" si="58"/>
        <v>0</v>
      </c>
    </row>
    <row r="239" spans="1:13" x14ac:dyDescent="0.2">
      <c r="A239" s="490" t="s">
        <v>103</v>
      </c>
      <c r="B239" s="175" t="s">
        <v>581</v>
      </c>
      <c r="C239" s="178" t="s">
        <v>18</v>
      </c>
      <c r="D239" s="179" t="s">
        <v>40</v>
      </c>
      <c r="E239" s="177" t="s">
        <v>17</v>
      </c>
      <c r="F239" s="269" t="s">
        <v>420</v>
      </c>
      <c r="G239" s="178" t="s">
        <v>26</v>
      </c>
      <c r="H239" s="106" t="s">
        <v>142</v>
      </c>
      <c r="I239" s="180" t="s">
        <v>19</v>
      </c>
      <c r="J239" s="180" t="s">
        <v>38</v>
      </c>
      <c r="K239" s="384">
        <f t="shared" si="58"/>
        <v>0</v>
      </c>
      <c r="L239" s="193">
        <f t="shared" si="58"/>
        <v>0</v>
      </c>
      <c r="M239" s="194">
        <f t="shared" si="58"/>
        <v>0</v>
      </c>
    </row>
    <row r="240" spans="1:13" x14ac:dyDescent="0.2">
      <c r="A240" s="488" t="s">
        <v>105</v>
      </c>
      <c r="B240" s="339" t="s">
        <v>581</v>
      </c>
      <c r="C240" s="317" t="s">
        <v>18</v>
      </c>
      <c r="D240" s="318" t="s">
        <v>40</v>
      </c>
      <c r="E240" s="319" t="s">
        <v>17</v>
      </c>
      <c r="F240" s="340" t="s">
        <v>420</v>
      </c>
      <c r="G240" s="317" t="s">
        <v>26</v>
      </c>
      <c r="H240" s="359" t="s">
        <v>142</v>
      </c>
      <c r="I240" s="321" t="s">
        <v>19</v>
      </c>
      <c r="J240" s="344" t="s">
        <v>41</v>
      </c>
      <c r="K240" s="386"/>
      <c r="L240" s="346"/>
      <c r="M240" s="347"/>
    </row>
    <row r="241" spans="1:13" ht="45.75" customHeight="1" x14ac:dyDescent="0.25">
      <c r="A241" s="499" t="s">
        <v>584</v>
      </c>
      <c r="B241" s="175" t="s">
        <v>581</v>
      </c>
      <c r="C241" s="174" t="s">
        <v>18</v>
      </c>
      <c r="D241" s="176" t="s">
        <v>40</v>
      </c>
      <c r="E241" s="99" t="s">
        <v>17</v>
      </c>
      <c r="F241" s="269" t="s">
        <v>420</v>
      </c>
      <c r="G241" s="174" t="s">
        <v>26</v>
      </c>
      <c r="H241" s="107" t="s">
        <v>583</v>
      </c>
      <c r="I241" s="104" t="s">
        <v>29</v>
      </c>
      <c r="J241" s="104" t="s">
        <v>29</v>
      </c>
      <c r="K241" s="394">
        <f>K242</f>
        <v>10.9</v>
      </c>
      <c r="L241" s="208">
        <f t="shared" ref="L241:M243" si="59">L242</f>
        <v>0</v>
      </c>
      <c r="M241" s="209">
        <f t="shared" si="59"/>
        <v>0</v>
      </c>
    </row>
    <row r="242" spans="1:13" x14ac:dyDescent="0.2">
      <c r="A242" s="512" t="s">
        <v>127</v>
      </c>
      <c r="B242" s="433" t="s">
        <v>581</v>
      </c>
      <c r="C242" s="426" t="s">
        <v>18</v>
      </c>
      <c r="D242" s="427" t="s">
        <v>40</v>
      </c>
      <c r="E242" s="428" t="s">
        <v>17</v>
      </c>
      <c r="F242" s="448" t="s">
        <v>420</v>
      </c>
      <c r="G242" s="426" t="s">
        <v>26</v>
      </c>
      <c r="H242" s="456" t="s">
        <v>583</v>
      </c>
      <c r="I242" s="445" t="s">
        <v>19</v>
      </c>
      <c r="J242" s="445" t="s">
        <v>29</v>
      </c>
      <c r="K242" s="458">
        <f>K243</f>
        <v>10.9</v>
      </c>
      <c r="L242" s="459">
        <f t="shared" si="59"/>
        <v>0</v>
      </c>
      <c r="M242" s="460">
        <f t="shared" si="59"/>
        <v>0</v>
      </c>
    </row>
    <row r="243" spans="1:13" x14ac:dyDescent="0.2">
      <c r="A243" s="490" t="s">
        <v>103</v>
      </c>
      <c r="B243" s="175" t="s">
        <v>581</v>
      </c>
      <c r="C243" s="178" t="s">
        <v>18</v>
      </c>
      <c r="D243" s="179" t="s">
        <v>40</v>
      </c>
      <c r="E243" s="177" t="s">
        <v>17</v>
      </c>
      <c r="F243" s="269" t="s">
        <v>420</v>
      </c>
      <c r="G243" s="178" t="s">
        <v>26</v>
      </c>
      <c r="H243" s="106" t="s">
        <v>583</v>
      </c>
      <c r="I243" s="180" t="s">
        <v>19</v>
      </c>
      <c r="J243" s="180" t="s">
        <v>38</v>
      </c>
      <c r="K243" s="384">
        <f>K244</f>
        <v>10.9</v>
      </c>
      <c r="L243" s="193">
        <f t="shared" si="59"/>
        <v>0</v>
      </c>
      <c r="M243" s="194">
        <f t="shared" si="59"/>
        <v>0</v>
      </c>
    </row>
    <row r="244" spans="1:13" x14ac:dyDescent="0.2">
      <c r="A244" s="488" t="s">
        <v>105</v>
      </c>
      <c r="B244" s="339" t="s">
        <v>581</v>
      </c>
      <c r="C244" s="317" t="s">
        <v>18</v>
      </c>
      <c r="D244" s="318" t="s">
        <v>40</v>
      </c>
      <c r="E244" s="319" t="s">
        <v>17</v>
      </c>
      <c r="F244" s="340" t="s">
        <v>420</v>
      </c>
      <c r="G244" s="317" t="s">
        <v>26</v>
      </c>
      <c r="H244" s="359" t="s">
        <v>583</v>
      </c>
      <c r="I244" s="321" t="s">
        <v>19</v>
      </c>
      <c r="J244" s="344" t="s">
        <v>41</v>
      </c>
      <c r="K244" s="386">
        <v>10.9</v>
      </c>
      <c r="L244" s="346">
        <v>0</v>
      </c>
      <c r="M244" s="347">
        <v>0</v>
      </c>
    </row>
    <row r="245" spans="1:13" ht="13.5" x14ac:dyDescent="0.25">
      <c r="A245" s="499" t="s">
        <v>497</v>
      </c>
      <c r="B245" s="175" t="s">
        <v>581</v>
      </c>
      <c r="C245" s="174" t="s">
        <v>18</v>
      </c>
      <c r="D245" s="176" t="s">
        <v>40</v>
      </c>
      <c r="E245" s="99" t="s">
        <v>17</v>
      </c>
      <c r="F245" s="269" t="s">
        <v>420</v>
      </c>
      <c r="G245" s="174" t="s">
        <v>26</v>
      </c>
      <c r="H245" s="107" t="s">
        <v>144</v>
      </c>
      <c r="I245" s="104" t="s">
        <v>29</v>
      </c>
      <c r="J245" s="104" t="s">
        <v>29</v>
      </c>
      <c r="K245" s="394">
        <f>K247</f>
        <v>20</v>
      </c>
      <c r="L245" s="208">
        <f>L248</f>
        <v>20</v>
      </c>
      <c r="M245" s="209">
        <f>M248</f>
        <v>20</v>
      </c>
    </row>
    <row r="246" spans="1:13" ht="16.5" customHeight="1" x14ac:dyDescent="0.2">
      <c r="A246" s="496" t="s">
        <v>128</v>
      </c>
      <c r="B246" s="175" t="s">
        <v>581</v>
      </c>
      <c r="C246" s="174" t="s">
        <v>18</v>
      </c>
      <c r="D246" s="176" t="s">
        <v>40</v>
      </c>
      <c r="E246" s="99" t="s">
        <v>17</v>
      </c>
      <c r="F246" s="269" t="s">
        <v>420</v>
      </c>
      <c r="G246" s="174" t="s">
        <v>26</v>
      </c>
      <c r="H246" s="107" t="s">
        <v>144</v>
      </c>
      <c r="I246" s="104" t="s">
        <v>60</v>
      </c>
      <c r="J246" s="104" t="s">
        <v>29</v>
      </c>
      <c r="K246" s="394">
        <f t="shared" ref="K246:M248" si="60">K247</f>
        <v>20</v>
      </c>
      <c r="L246" s="206">
        <f t="shared" si="60"/>
        <v>20</v>
      </c>
      <c r="M246" s="207">
        <f t="shared" si="60"/>
        <v>20</v>
      </c>
    </row>
    <row r="247" spans="1:13" x14ac:dyDescent="0.2">
      <c r="A247" s="512" t="s">
        <v>127</v>
      </c>
      <c r="B247" s="433" t="s">
        <v>581</v>
      </c>
      <c r="C247" s="426" t="s">
        <v>18</v>
      </c>
      <c r="D247" s="427" t="s">
        <v>40</v>
      </c>
      <c r="E247" s="428" t="s">
        <v>17</v>
      </c>
      <c r="F247" s="448" t="s">
        <v>420</v>
      </c>
      <c r="G247" s="426" t="s">
        <v>26</v>
      </c>
      <c r="H247" s="456" t="s">
        <v>144</v>
      </c>
      <c r="I247" s="461" t="s">
        <v>19</v>
      </c>
      <c r="J247" s="461" t="s">
        <v>29</v>
      </c>
      <c r="K247" s="458">
        <f t="shared" si="60"/>
        <v>20</v>
      </c>
      <c r="L247" s="459">
        <f t="shared" si="60"/>
        <v>20</v>
      </c>
      <c r="M247" s="460">
        <f t="shared" si="60"/>
        <v>20</v>
      </c>
    </row>
    <row r="248" spans="1:13" x14ac:dyDescent="0.2">
      <c r="A248" s="490" t="s">
        <v>103</v>
      </c>
      <c r="B248" s="175" t="s">
        <v>581</v>
      </c>
      <c r="C248" s="178" t="s">
        <v>18</v>
      </c>
      <c r="D248" s="179" t="s">
        <v>40</v>
      </c>
      <c r="E248" s="177" t="s">
        <v>17</v>
      </c>
      <c r="F248" s="269" t="s">
        <v>420</v>
      </c>
      <c r="G248" s="178" t="s">
        <v>26</v>
      </c>
      <c r="H248" s="106" t="s">
        <v>144</v>
      </c>
      <c r="I248" s="180" t="s">
        <v>19</v>
      </c>
      <c r="J248" s="180" t="s">
        <v>38</v>
      </c>
      <c r="K248" s="384">
        <f t="shared" si="60"/>
        <v>20</v>
      </c>
      <c r="L248" s="193">
        <f t="shared" si="60"/>
        <v>20</v>
      </c>
      <c r="M248" s="194">
        <f t="shared" si="60"/>
        <v>20</v>
      </c>
    </row>
    <row r="249" spans="1:13" x14ac:dyDescent="0.2">
      <c r="A249" s="488" t="s">
        <v>105</v>
      </c>
      <c r="B249" s="339" t="s">
        <v>581</v>
      </c>
      <c r="C249" s="317" t="s">
        <v>18</v>
      </c>
      <c r="D249" s="318" t="s">
        <v>40</v>
      </c>
      <c r="E249" s="319" t="s">
        <v>17</v>
      </c>
      <c r="F249" s="340" t="s">
        <v>420</v>
      </c>
      <c r="G249" s="317" t="s">
        <v>26</v>
      </c>
      <c r="H249" s="359" t="s">
        <v>144</v>
      </c>
      <c r="I249" s="321" t="s">
        <v>19</v>
      </c>
      <c r="J249" s="344" t="s">
        <v>41</v>
      </c>
      <c r="K249" s="386">
        <v>20</v>
      </c>
      <c r="L249" s="346">
        <v>20</v>
      </c>
      <c r="M249" s="347">
        <v>20</v>
      </c>
    </row>
    <row r="250" spans="1:13" ht="13.5" x14ac:dyDescent="0.25">
      <c r="A250" s="499" t="s">
        <v>404</v>
      </c>
      <c r="B250" s="175" t="s">
        <v>581</v>
      </c>
      <c r="C250" s="174" t="s">
        <v>18</v>
      </c>
      <c r="D250" s="176" t="s">
        <v>40</v>
      </c>
      <c r="E250" s="99" t="s">
        <v>17</v>
      </c>
      <c r="F250" s="269" t="s">
        <v>420</v>
      </c>
      <c r="G250" s="174" t="s">
        <v>26</v>
      </c>
      <c r="H250" s="107" t="s">
        <v>405</v>
      </c>
      <c r="I250" s="104" t="s">
        <v>29</v>
      </c>
      <c r="J250" s="104" t="s">
        <v>29</v>
      </c>
      <c r="K250" s="394">
        <f>K251</f>
        <v>0</v>
      </c>
      <c r="L250" s="208">
        <f>L252</f>
        <v>0</v>
      </c>
      <c r="M250" s="209">
        <f>M252</f>
        <v>0</v>
      </c>
    </row>
    <row r="251" spans="1:13" ht="13.5" customHeight="1" x14ac:dyDescent="0.2">
      <c r="A251" s="490" t="s">
        <v>128</v>
      </c>
      <c r="B251" s="175" t="s">
        <v>581</v>
      </c>
      <c r="C251" s="174" t="s">
        <v>18</v>
      </c>
      <c r="D251" s="176" t="s">
        <v>40</v>
      </c>
      <c r="E251" s="99" t="s">
        <v>17</v>
      </c>
      <c r="F251" s="269" t="s">
        <v>420</v>
      </c>
      <c r="G251" s="174" t="s">
        <v>26</v>
      </c>
      <c r="H251" s="107" t="s">
        <v>405</v>
      </c>
      <c r="I251" s="104" t="s">
        <v>60</v>
      </c>
      <c r="J251" s="104" t="s">
        <v>29</v>
      </c>
      <c r="K251" s="394">
        <f>K252</f>
        <v>0</v>
      </c>
      <c r="L251" s="208"/>
      <c r="M251" s="209"/>
    </row>
    <row r="252" spans="1:13" ht="22.5" x14ac:dyDescent="0.2">
      <c r="A252" s="512" t="s">
        <v>406</v>
      </c>
      <c r="B252" s="433" t="s">
        <v>581</v>
      </c>
      <c r="C252" s="426" t="s">
        <v>18</v>
      </c>
      <c r="D252" s="427" t="s">
        <v>40</v>
      </c>
      <c r="E252" s="428" t="s">
        <v>17</v>
      </c>
      <c r="F252" s="448" t="s">
        <v>420</v>
      </c>
      <c r="G252" s="426" t="s">
        <v>26</v>
      </c>
      <c r="H252" s="456" t="s">
        <v>405</v>
      </c>
      <c r="I252" s="461" t="s">
        <v>371</v>
      </c>
      <c r="J252" s="461" t="s">
        <v>29</v>
      </c>
      <c r="K252" s="458">
        <f>K253</f>
        <v>0</v>
      </c>
      <c r="L252" s="459">
        <f t="shared" ref="L252:M253" si="61">L253</f>
        <v>0</v>
      </c>
      <c r="M252" s="460">
        <f t="shared" si="61"/>
        <v>0</v>
      </c>
    </row>
    <row r="253" spans="1:13" x14ac:dyDescent="0.2">
      <c r="A253" s="490" t="s">
        <v>103</v>
      </c>
      <c r="B253" s="175" t="s">
        <v>581</v>
      </c>
      <c r="C253" s="178" t="s">
        <v>18</v>
      </c>
      <c r="D253" s="179" t="s">
        <v>40</v>
      </c>
      <c r="E253" s="177" t="s">
        <v>17</v>
      </c>
      <c r="F253" s="269" t="s">
        <v>420</v>
      </c>
      <c r="G253" s="178" t="s">
        <v>26</v>
      </c>
      <c r="H253" s="106" t="s">
        <v>405</v>
      </c>
      <c r="I253" s="180" t="s">
        <v>371</v>
      </c>
      <c r="J253" s="180" t="s">
        <v>38</v>
      </c>
      <c r="K253" s="384">
        <f>K254</f>
        <v>0</v>
      </c>
      <c r="L253" s="193">
        <f t="shared" si="61"/>
        <v>0</v>
      </c>
      <c r="M253" s="194">
        <f t="shared" si="61"/>
        <v>0</v>
      </c>
    </row>
    <row r="254" spans="1:13" x14ac:dyDescent="0.2">
      <c r="A254" s="488" t="s">
        <v>105</v>
      </c>
      <c r="B254" s="339" t="s">
        <v>581</v>
      </c>
      <c r="C254" s="317" t="s">
        <v>18</v>
      </c>
      <c r="D254" s="318" t="s">
        <v>40</v>
      </c>
      <c r="E254" s="319" t="s">
        <v>17</v>
      </c>
      <c r="F254" s="340" t="s">
        <v>420</v>
      </c>
      <c r="G254" s="317" t="s">
        <v>26</v>
      </c>
      <c r="H254" s="359" t="s">
        <v>405</v>
      </c>
      <c r="I254" s="321" t="s">
        <v>371</v>
      </c>
      <c r="J254" s="344" t="s">
        <v>41</v>
      </c>
      <c r="K254" s="386">
        <v>0</v>
      </c>
      <c r="L254" s="346"/>
      <c r="M254" s="347"/>
    </row>
    <row r="255" spans="1:13" ht="36" x14ac:dyDescent="0.2">
      <c r="A255" s="602" t="s">
        <v>422</v>
      </c>
      <c r="B255" s="544" t="s">
        <v>581</v>
      </c>
      <c r="C255" s="545" t="s">
        <v>18</v>
      </c>
      <c r="D255" s="546" t="s">
        <v>40</v>
      </c>
      <c r="E255" s="547" t="s">
        <v>17</v>
      </c>
      <c r="F255" s="548" t="s">
        <v>420</v>
      </c>
      <c r="G255" s="545" t="s">
        <v>27</v>
      </c>
      <c r="H255" s="546" t="s">
        <v>92</v>
      </c>
      <c r="I255" s="549" t="s">
        <v>29</v>
      </c>
      <c r="J255" s="549" t="s">
        <v>29</v>
      </c>
      <c r="K255" s="550">
        <f>K256</f>
        <v>10.912000000000001</v>
      </c>
      <c r="L255" s="550">
        <f t="shared" ref="L255:M255" si="62">L256</f>
        <v>10.912000000000001</v>
      </c>
      <c r="M255" s="550">
        <f t="shared" si="62"/>
        <v>10.912000000000001</v>
      </c>
    </row>
    <row r="256" spans="1:13" ht="60" x14ac:dyDescent="0.2">
      <c r="A256" s="514" t="s">
        <v>187</v>
      </c>
      <c r="B256" s="175" t="s">
        <v>581</v>
      </c>
      <c r="C256" s="178" t="s">
        <v>18</v>
      </c>
      <c r="D256" s="179" t="s">
        <v>40</v>
      </c>
      <c r="E256" s="99" t="s">
        <v>17</v>
      </c>
      <c r="F256" s="269" t="s">
        <v>420</v>
      </c>
      <c r="G256" s="174" t="s">
        <v>27</v>
      </c>
      <c r="H256" s="176" t="s">
        <v>147</v>
      </c>
      <c r="I256" s="100" t="s">
        <v>29</v>
      </c>
      <c r="J256" s="100" t="s">
        <v>29</v>
      </c>
      <c r="K256" s="384">
        <f>K257</f>
        <v>10.912000000000001</v>
      </c>
      <c r="L256" s="193">
        <f t="shared" ref="L256:M258" si="63">L257</f>
        <v>10.912000000000001</v>
      </c>
      <c r="M256" s="194">
        <f t="shared" si="63"/>
        <v>10.912000000000001</v>
      </c>
    </row>
    <row r="257" spans="1:16" x14ac:dyDescent="0.2">
      <c r="A257" s="489" t="s">
        <v>79</v>
      </c>
      <c r="B257" s="433" t="s">
        <v>581</v>
      </c>
      <c r="C257" s="426" t="s">
        <v>18</v>
      </c>
      <c r="D257" s="427" t="s">
        <v>40</v>
      </c>
      <c r="E257" s="436" t="s">
        <v>17</v>
      </c>
      <c r="F257" s="448" t="s">
        <v>420</v>
      </c>
      <c r="G257" s="434" t="s">
        <v>27</v>
      </c>
      <c r="H257" s="435" t="s">
        <v>147</v>
      </c>
      <c r="I257" s="437" t="s">
        <v>52</v>
      </c>
      <c r="J257" s="437" t="s">
        <v>29</v>
      </c>
      <c r="K257" s="430">
        <f>K258</f>
        <v>10.912000000000001</v>
      </c>
      <c r="L257" s="441">
        <f t="shared" si="63"/>
        <v>10.912000000000001</v>
      </c>
      <c r="M257" s="442">
        <f t="shared" si="63"/>
        <v>10.912000000000001</v>
      </c>
    </row>
    <row r="258" spans="1:16" x14ac:dyDescent="0.2">
      <c r="A258" s="490" t="s">
        <v>110</v>
      </c>
      <c r="B258" s="175" t="s">
        <v>581</v>
      </c>
      <c r="C258" s="178" t="s">
        <v>18</v>
      </c>
      <c r="D258" s="179" t="s">
        <v>40</v>
      </c>
      <c r="E258" s="99" t="s">
        <v>17</v>
      </c>
      <c r="F258" s="269" t="s">
        <v>420</v>
      </c>
      <c r="G258" s="174" t="s">
        <v>27</v>
      </c>
      <c r="H258" s="176" t="s">
        <v>147</v>
      </c>
      <c r="I258" s="100" t="s">
        <v>52</v>
      </c>
      <c r="J258" s="100" t="s">
        <v>53</v>
      </c>
      <c r="K258" s="385">
        <f>K259</f>
        <v>10.912000000000001</v>
      </c>
      <c r="L258" s="196">
        <f t="shared" si="63"/>
        <v>10.912000000000001</v>
      </c>
      <c r="M258" s="197">
        <f t="shared" si="63"/>
        <v>10.912000000000001</v>
      </c>
    </row>
    <row r="259" spans="1:16" x14ac:dyDescent="0.2">
      <c r="A259" s="488" t="s">
        <v>13</v>
      </c>
      <c r="B259" s="316" t="s">
        <v>581</v>
      </c>
      <c r="C259" s="317" t="s">
        <v>18</v>
      </c>
      <c r="D259" s="318" t="s">
        <v>40</v>
      </c>
      <c r="E259" s="319" t="s">
        <v>17</v>
      </c>
      <c r="F259" s="340" t="s">
        <v>420</v>
      </c>
      <c r="G259" s="317" t="s">
        <v>27</v>
      </c>
      <c r="H259" s="318" t="s">
        <v>147</v>
      </c>
      <c r="I259" s="355" t="s">
        <v>52</v>
      </c>
      <c r="J259" s="355" t="s">
        <v>54</v>
      </c>
      <c r="K259" s="395">
        <v>10.912000000000001</v>
      </c>
      <c r="L259" s="323">
        <v>10.912000000000001</v>
      </c>
      <c r="M259" s="324">
        <v>10.912000000000001</v>
      </c>
    </row>
    <row r="260" spans="1:16" ht="14.25" x14ac:dyDescent="0.2">
      <c r="A260" s="481" t="s">
        <v>148</v>
      </c>
      <c r="B260" s="279" t="s">
        <v>581</v>
      </c>
      <c r="C260" s="280" t="s">
        <v>26</v>
      </c>
      <c r="D260" s="281" t="s">
        <v>28</v>
      </c>
      <c r="E260" s="282" t="s">
        <v>28</v>
      </c>
      <c r="F260" s="269" t="s">
        <v>91</v>
      </c>
      <c r="G260" s="280" t="s">
        <v>28</v>
      </c>
      <c r="H260" s="281" t="s">
        <v>92</v>
      </c>
      <c r="I260" s="283" t="s">
        <v>29</v>
      </c>
      <c r="J260" s="283" t="s">
        <v>29</v>
      </c>
      <c r="K260" s="392">
        <f>K261+K285</f>
        <v>2852.5141699999999</v>
      </c>
      <c r="L260" s="285">
        <f>L261+L285</f>
        <v>536.33799999999997</v>
      </c>
      <c r="M260" s="286">
        <f>M261+M285</f>
        <v>512.15472</v>
      </c>
    </row>
    <row r="261" spans="1:16" ht="12.75" x14ac:dyDescent="0.2">
      <c r="A261" s="506" t="s">
        <v>51</v>
      </c>
      <c r="B261" s="279" t="s">
        <v>581</v>
      </c>
      <c r="C261" s="280" t="s">
        <v>26</v>
      </c>
      <c r="D261" s="281" t="s">
        <v>20</v>
      </c>
      <c r="E261" s="282" t="s">
        <v>28</v>
      </c>
      <c r="F261" s="269" t="s">
        <v>91</v>
      </c>
      <c r="G261" s="280" t="s">
        <v>28</v>
      </c>
      <c r="H261" s="281" t="s">
        <v>92</v>
      </c>
      <c r="I261" s="283" t="s">
        <v>29</v>
      </c>
      <c r="J261" s="283" t="s">
        <v>29</v>
      </c>
      <c r="K261" s="392">
        <f>K262</f>
        <v>0</v>
      </c>
      <c r="L261" s="285">
        <f>L262</f>
        <v>0</v>
      </c>
      <c r="M261" s="286">
        <f>M262</f>
        <v>0</v>
      </c>
    </row>
    <row r="262" spans="1:16" ht="24" x14ac:dyDescent="0.2">
      <c r="A262" s="10" t="s">
        <v>578</v>
      </c>
      <c r="B262" s="175" t="s">
        <v>581</v>
      </c>
      <c r="C262" s="178" t="s">
        <v>26</v>
      </c>
      <c r="D262" s="179" t="s">
        <v>20</v>
      </c>
      <c r="E262" s="177" t="s">
        <v>17</v>
      </c>
      <c r="F262" s="174" t="s">
        <v>91</v>
      </c>
      <c r="G262" s="178" t="s">
        <v>28</v>
      </c>
      <c r="H262" s="179" t="s">
        <v>92</v>
      </c>
      <c r="I262" s="102" t="s">
        <v>29</v>
      </c>
      <c r="J262" s="102" t="s">
        <v>29</v>
      </c>
      <c r="K262" s="385">
        <f>K264</f>
        <v>0</v>
      </c>
      <c r="L262" s="385">
        <f t="shared" ref="L262:M262" si="64">L264</f>
        <v>0</v>
      </c>
      <c r="M262" s="385">
        <f t="shared" si="64"/>
        <v>0</v>
      </c>
    </row>
    <row r="263" spans="1:16" x14ac:dyDescent="0.2">
      <c r="A263" s="577" t="s">
        <v>419</v>
      </c>
      <c r="B263" s="536" t="s">
        <v>581</v>
      </c>
      <c r="C263" s="578" t="s">
        <v>26</v>
      </c>
      <c r="D263" s="579" t="s">
        <v>20</v>
      </c>
      <c r="E263" s="580" t="s">
        <v>17</v>
      </c>
      <c r="F263" s="537" t="s">
        <v>420</v>
      </c>
      <c r="G263" s="578" t="s">
        <v>28</v>
      </c>
      <c r="H263" s="579" t="s">
        <v>92</v>
      </c>
      <c r="I263" s="581" t="s">
        <v>29</v>
      </c>
      <c r="J263" s="581" t="s">
        <v>29</v>
      </c>
      <c r="K263" s="385">
        <f>K264</f>
        <v>0</v>
      </c>
      <c r="L263" s="385">
        <f t="shared" ref="L263:M263" si="65">L264</f>
        <v>0</v>
      </c>
      <c r="M263" s="385">
        <f t="shared" si="65"/>
        <v>0</v>
      </c>
    </row>
    <row r="264" spans="1:16" ht="24" x14ac:dyDescent="0.2">
      <c r="A264" s="573" t="s">
        <v>429</v>
      </c>
      <c r="B264" s="544" t="s">
        <v>581</v>
      </c>
      <c r="C264" s="545" t="s">
        <v>26</v>
      </c>
      <c r="D264" s="546" t="s">
        <v>20</v>
      </c>
      <c r="E264" s="547" t="s">
        <v>17</v>
      </c>
      <c r="F264" s="548" t="s">
        <v>420</v>
      </c>
      <c r="G264" s="545" t="s">
        <v>77</v>
      </c>
      <c r="H264" s="546" t="s">
        <v>92</v>
      </c>
      <c r="I264" s="549" t="s">
        <v>29</v>
      </c>
      <c r="J264" s="549" t="s">
        <v>29</v>
      </c>
      <c r="K264" s="550">
        <f>K265+K280</f>
        <v>0</v>
      </c>
      <c r="L264" s="550">
        <f t="shared" ref="L264:M264" si="66">L265+L280</f>
        <v>0</v>
      </c>
      <c r="M264" s="550">
        <f t="shared" si="66"/>
        <v>0</v>
      </c>
    </row>
    <row r="265" spans="1:16" ht="13.5" x14ac:dyDescent="0.25">
      <c r="A265" s="513" t="s">
        <v>14</v>
      </c>
      <c r="B265" s="175" t="s">
        <v>581</v>
      </c>
      <c r="C265" s="174" t="s">
        <v>26</v>
      </c>
      <c r="D265" s="176" t="s">
        <v>20</v>
      </c>
      <c r="E265" s="99" t="s">
        <v>17</v>
      </c>
      <c r="F265" s="269" t="s">
        <v>420</v>
      </c>
      <c r="G265" s="174" t="s">
        <v>77</v>
      </c>
      <c r="H265" s="176" t="s">
        <v>149</v>
      </c>
      <c r="I265" s="100" t="s">
        <v>29</v>
      </c>
      <c r="J265" s="100" t="s">
        <v>29</v>
      </c>
      <c r="K265" s="384">
        <f>K269+K275+K271</f>
        <v>0</v>
      </c>
      <c r="L265" s="384">
        <f>L269+L275+L271</f>
        <v>0</v>
      </c>
      <c r="M265" s="477">
        <f>M269+M275+M271</f>
        <v>0</v>
      </c>
    </row>
    <row r="266" spans="1:16" ht="13.5" customHeight="1" x14ac:dyDescent="0.2">
      <c r="A266" s="496" t="s">
        <v>128</v>
      </c>
      <c r="B266" s="175" t="s">
        <v>581</v>
      </c>
      <c r="C266" s="174" t="s">
        <v>26</v>
      </c>
      <c r="D266" s="176" t="s">
        <v>20</v>
      </c>
      <c r="E266" s="99" t="s">
        <v>17</v>
      </c>
      <c r="F266" s="269" t="s">
        <v>420</v>
      </c>
      <c r="G266" s="174" t="s">
        <v>77</v>
      </c>
      <c r="H266" s="176" t="s">
        <v>149</v>
      </c>
      <c r="I266" s="100" t="s">
        <v>60</v>
      </c>
      <c r="J266" s="100" t="s">
        <v>29</v>
      </c>
      <c r="K266" s="384">
        <f>K267+K271</f>
        <v>0</v>
      </c>
      <c r="L266" s="384">
        <f>L267+L271</f>
        <v>0</v>
      </c>
      <c r="M266" s="477">
        <f>M267+M271</f>
        <v>0</v>
      </c>
    </row>
    <row r="267" spans="1:16" ht="16.5" customHeight="1" x14ac:dyDescent="0.2">
      <c r="A267" s="515" t="s">
        <v>127</v>
      </c>
      <c r="B267" s="433" t="s">
        <v>581</v>
      </c>
      <c r="C267" s="434" t="s">
        <v>26</v>
      </c>
      <c r="D267" s="435" t="s">
        <v>20</v>
      </c>
      <c r="E267" s="436" t="s">
        <v>17</v>
      </c>
      <c r="F267" s="269" t="s">
        <v>420</v>
      </c>
      <c r="G267" s="434" t="s">
        <v>77</v>
      </c>
      <c r="H267" s="435" t="s">
        <v>149</v>
      </c>
      <c r="I267" s="445" t="s">
        <v>19</v>
      </c>
      <c r="J267" s="445" t="s">
        <v>29</v>
      </c>
      <c r="K267" s="438">
        <f>K269</f>
        <v>0</v>
      </c>
      <c r="L267" s="439">
        <f>L269</f>
        <v>0</v>
      </c>
      <c r="M267" s="440">
        <f>M269</f>
        <v>0</v>
      </c>
    </row>
    <row r="268" spans="1:16" ht="14.25" customHeight="1" x14ac:dyDescent="0.2">
      <c r="A268" s="511" t="s">
        <v>121</v>
      </c>
      <c r="B268" s="175" t="s">
        <v>581</v>
      </c>
      <c r="C268" s="174" t="s">
        <v>26</v>
      </c>
      <c r="D268" s="176" t="s">
        <v>20</v>
      </c>
      <c r="E268" s="99" t="s">
        <v>17</v>
      </c>
      <c r="F268" s="269" t="s">
        <v>420</v>
      </c>
      <c r="G268" s="174" t="s">
        <v>77</v>
      </c>
      <c r="H268" s="176" t="s">
        <v>149</v>
      </c>
      <c r="I268" s="104" t="s">
        <v>19</v>
      </c>
      <c r="J268" s="104" t="s">
        <v>34</v>
      </c>
      <c r="K268" s="384">
        <f>K269</f>
        <v>0</v>
      </c>
      <c r="L268" s="384">
        <f t="shared" ref="L268:M269" si="67">L269</f>
        <v>0</v>
      </c>
      <c r="M268" s="477">
        <f t="shared" si="67"/>
        <v>0</v>
      </c>
    </row>
    <row r="269" spans="1:16" x14ac:dyDescent="0.2">
      <c r="A269" s="490" t="s">
        <v>103</v>
      </c>
      <c r="B269" s="175" t="s">
        <v>581</v>
      </c>
      <c r="C269" s="174" t="s">
        <v>26</v>
      </c>
      <c r="D269" s="176" t="s">
        <v>20</v>
      </c>
      <c r="E269" s="177" t="s">
        <v>17</v>
      </c>
      <c r="F269" s="269" t="s">
        <v>420</v>
      </c>
      <c r="G269" s="178" t="s">
        <v>77</v>
      </c>
      <c r="H269" s="179" t="s">
        <v>149</v>
      </c>
      <c r="I269" s="180" t="s">
        <v>19</v>
      </c>
      <c r="J269" s="180" t="s">
        <v>38</v>
      </c>
      <c r="K269" s="385">
        <f>K270</f>
        <v>0</v>
      </c>
      <c r="L269" s="385">
        <f t="shared" si="67"/>
        <v>0</v>
      </c>
      <c r="M269" s="385">
        <f t="shared" si="67"/>
        <v>0</v>
      </c>
      <c r="P269" s="161"/>
    </row>
    <row r="270" spans="1:16" x14ac:dyDescent="0.2">
      <c r="A270" s="488" t="s">
        <v>105</v>
      </c>
      <c r="B270" s="316" t="s">
        <v>581</v>
      </c>
      <c r="C270" s="317" t="s">
        <v>26</v>
      </c>
      <c r="D270" s="318" t="s">
        <v>20</v>
      </c>
      <c r="E270" s="319" t="s">
        <v>17</v>
      </c>
      <c r="F270" s="340" t="s">
        <v>420</v>
      </c>
      <c r="G270" s="317" t="s">
        <v>77</v>
      </c>
      <c r="H270" s="318" t="s">
        <v>149</v>
      </c>
      <c r="I270" s="321" t="s">
        <v>19</v>
      </c>
      <c r="J270" s="321" t="s">
        <v>41</v>
      </c>
      <c r="K270" s="395">
        <v>0</v>
      </c>
      <c r="L270" s="323">
        <v>0</v>
      </c>
      <c r="M270" s="324">
        <v>0</v>
      </c>
    </row>
    <row r="271" spans="1:16" x14ac:dyDescent="0.2">
      <c r="A271" s="494" t="s">
        <v>399</v>
      </c>
      <c r="B271" s="311" t="s">
        <v>581</v>
      </c>
      <c r="C271" s="312" t="s">
        <v>26</v>
      </c>
      <c r="D271" s="313" t="s">
        <v>20</v>
      </c>
      <c r="E271" s="314" t="s">
        <v>17</v>
      </c>
      <c r="F271" s="269" t="s">
        <v>420</v>
      </c>
      <c r="G271" s="312" t="s">
        <v>77</v>
      </c>
      <c r="H271" s="313" t="s">
        <v>149</v>
      </c>
      <c r="I271" s="315" t="s">
        <v>398</v>
      </c>
      <c r="J271" s="315" t="s">
        <v>29</v>
      </c>
      <c r="K271" s="462">
        <f>K272</f>
        <v>0</v>
      </c>
      <c r="L271" s="463"/>
      <c r="M271" s="464"/>
    </row>
    <row r="272" spans="1:16" x14ac:dyDescent="0.2">
      <c r="A272" s="490" t="s">
        <v>121</v>
      </c>
      <c r="B272" s="327" t="s">
        <v>581</v>
      </c>
      <c r="C272" s="328" t="s">
        <v>26</v>
      </c>
      <c r="D272" s="329" t="s">
        <v>20</v>
      </c>
      <c r="E272" s="330" t="s">
        <v>17</v>
      </c>
      <c r="F272" s="269" t="s">
        <v>420</v>
      </c>
      <c r="G272" s="328" t="s">
        <v>77</v>
      </c>
      <c r="H272" s="329" t="s">
        <v>149</v>
      </c>
      <c r="I272" s="331" t="s">
        <v>398</v>
      </c>
      <c r="J272" s="331" t="s">
        <v>34</v>
      </c>
      <c r="K272" s="396">
        <f>K273</f>
        <v>0</v>
      </c>
      <c r="L272" s="326"/>
      <c r="M272" s="397"/>
    </row>
    <row r="273" spans="1:14" x14ac:dyDescent="0.2">
      <c r="A273" s="490" t="s">
        <v>103</v>
      </c>
      <c r="B273" s="327" t="s">
        <v>581</v>
      </c>
      <c r="C273" s="328" t="s">
        <v>26</v>
      </c>
      <c r="D273" s="329" t="s">
        <v>20</v>
      </c>
      <c r="E273" s="330" t="s">
        <v>17</v>
      </c>
      <c r="F273" s="269" t="s">
        <v>420</v>
      </c>
      <c r="G273" s="328" t="s">
        <v>77</v>
      </c>
      <c r="H273" s="329" t="s">
        <v>149</v>
      </c>
      <c r="I273" s="331" t="s">
        <v>398</v>
      </c>
      <c r="J273" s="331" t="s">
        <v>38</v>
      </c>
      <c r="K273" s="396">
        <f>K274</f>
        <v>0</v>
      </c>
      <c r="L273" s="326"/>
      <c r="M273" s="397"/>
    </row>
    <row r="274" spans="1:14" x14ac:dyDescent="0.2">
      <c r="A274" s="488" t="s">
        <v>6</v>
      </c>
      <c r="B274" s="316" t="s">
        <v>581</v>
      </c>
      <c r="C274" s="317" t="s">
        <v>26</v>
      </c>
      <c r="D274" s="318" t="s">
        <v>20</v>
      </c>
      <c r="E274" s="319" t="s">
        <v>17</v>
      </c>
      <c r="F274" s="340" t="s">
        <v>420</v>
      </c>
      <c r="G274" s="317" t="s">
        <v>77</v>
      </c>
      <c r="H274" s="318" t="s">
        <v>149</v>
      </c>
      <c r="I274" s="321" t="s">
        <v>398</v>
      </c>
      <c r="J274" s="321" t="s">
        <v>39</v>
      </c>
      <c r="K274" s="395">
        <v>0</v>
      </c>
      <c r="L274" s="322">
        <v>0</v>
      </c>
      <c r="M274" s="332">
        <v>0</v>
      </c>
    </row>
    <row r="275" spans="1:14" x14ac:dyDescent="0.2">
      <c r="A275" s="490" t="s">
        <v>355</v>
      </c>
      <c r="B275" s="101" t="s">
        <v>581</v>
      </c>
      <c r="C275" s="178" t="s">
        <v>26</v>
      </c>
      <c r="D275" s="179" t="s">
        <v>20</v>
      </c>
      <c r="E275" s="177" t="s">
        <v>17</v>
      </c>
      <c r="F275" s="269" t="s">
        <v>420</v>
      </c>
      <c r="G275" s="178" t="s">
        <v>77</v>
      </c>
      <c r="H275" s="179" t="s">
        <v>149</v>
      </c>
      <c r="I275" s="180" t="s">
        <v>356</v>
      </c>
      <c r="J275" s="180" t="s">
        <v>29</v>
      </c>
      <c r="K275" s="391">
        <f>K276</f>
        <v>0</v>
      </c>
      <c r="L275" s="276">
        <f t="shared" ref="L275:M278" si="68">L276</f>
        <v>0</v>
      </c>
      <c r="M275" s="287">
        <f t="shared" si="68"/>
        <v>0</v>
      </c>
    </row>
    <row r="276" spans="1:14" ht="21.75" customHeight="1" x14ac:dyDescent="0.2">
      <c r="A276" s="502" t="s">
        <v>346</v>
      </c>
      <c r="B276" s="175" t="s">
        <v>581</v>
      </c>
      <c r="C276" s="174" t="s">
        <v>26</v>
      </c>
      <c r="D276" s="176" t="s">
        <v>20</v>
      </c>
      <c r="E276" s="99" t="s">
        <v>17</v>
      </c>
      <c r="F276" s="269" t="s">
        <v>420</v>
      </c>
      <c r="G276" s="174" t="s">
        <v>77</v>
      </c>
      <c r="H276" s="176" t="s">
        <v>149</v>
      </c>
      <c r="I276" s="104" t="s">
        <v>357</v>
      </c>
      <c r="J276" s="104" t="s">
        <v>29</v>
      </c>
      <c r="K276" s="387">
        <f>K277</f>
        <v>0</v>
      </c>
      <c r="L276" s="200">
        <f t="shared" si="68"/>
        <v>0</v>
      </c>
      <c r="M276" s="201">
        <f t="shared" si="68"/>
        <v>0</v>
      </c>
    </row>
    <row r="277" spans="1:14" ht="24" customHeight="1" x14ac:dyDescent="0.2">
      <c r="A277" s="516" t="s">
        <v>255</v>
      </c>
      <c r="B277" s="433" t="s">
        <v>581</v>
      </c>
      <c r="C277" s="434" t="s">
        <v>26</v>
      </c>
      <c r="D277" s="435" t="s">
        <v>20</v>
      </c>
      <c r="E277" s="428" t="s">
        <v>17</v>
      </c>
      <c r="F277" s="269" t="s">
        <v>420</v>
      </c>
      <c r="G277" s="426" t="s">
        <v>77</v>
      </c>
      <c r="H277" s="427" t="s">
        <v>149</v>
      </c>
      <c r="I277" s="461" t="s">
        <v>254</v>
      </c>
      <c r="J277" s="465" t="s">
        <v>29</v>
      </c>
      <c r="K277" s="462">
        <f>K278</f>
        <v>0</v>
      </c>
      <c r="L277" s="463">
        <f t="shared" si="68"/>
        <v>0</v>
      </c>
      <c r="M277" s="464">
        <f t="shared" si="68"/>
        <v>0</v>
      </c>
      <c r="N277" s="186"/>
    </row>
    <row r="278" spans="1:14" x14ac:dyDescent="0.2">
      <c r="A278" s="517" t="s">
        <v>358</v>
      </c>
      <c r="B278" s="175" t="s">
        <v>581</v>
      </c>
      <c r="C278" s="174" t="s">
        <v>26</v>
      </c>
      <c r="D278" s="176" t="s">
        <v>20</v>
      </c>
      <c r="E278" s="177" t="s">
        <v>17</v>
      </c>
      <c r="F278" s="269" t="s">
        <v>420</v>
      </c>
      <c r="G278" s="178" t="s">
        <v>77</v>
      </c>
      <c r="H278" s="179" t="s">
        <v>149</v>
      </c>
      <c r="I278" s="180" t="s">
        <v>254</v>
      </c>
      <c r="J278" s="181" t="s">
        <v>60</v>
      </c>
      <c r="K278" s="391">
        <f>K279</f>
        <v>0</v>
      </c>
      <c r="L278" s="276">
        <f t="shared" si="68"/>
        <v>0</v>
      </c>
      <c r="M278" s="287">
        <f t="shared" si="68"/>
        <v>0</v>
      </c>
    </row>
    <row r="279" spans="1:14" ht="22.5" x14ac:dyDescent="0.2">
      <c r="A279" s="490" t="s">
        <v>359</v>
      </c>
      <c r="B279" s="333" t="s">
        <v>581</v>
      </c>
      <c r="C279" s="334" t="s">
        <v>26</v>
      </c>
      <c r="D279" s="335" t="s">
        <v>20</v>
      </c>
      <c r="E279" s="320" t="s">
        <v>17</v>
      </c>
      <c r="F279" s="340" t="s">
        <v>420</v>
      </c>
      <c r="G279" s="336" t="s">
        <v>77</v>
      </c>
      <c r="H279" s="337" t="s">
        <v>149</v>
      </c>
      <c r="I279" s="338" t="s">
        <v>254</v>
      </c>
      <c r="J279" s="344" t="s">
        <v>61</v>
      </c>
      <c r="K279" s="395">
        <v>0</v>
      </c>
      <c r="L279" s="322"/>
      <c r="M279" s="332"/>
    </row>
    <row r="280" spans="1:14" ht="27" x14ac:dyDescent="0.25">
      <c r="A280" s="513" t="s">
        <v>150</v>
      </c>
      <c r="B280" s="175" t="s">
        <v>581</v>
      </c>
      <c r="C280" s="174" t="s">
        <v>26</v>
      </c>
      <c r="D280" s="176" t="s">
        <v>20</v>
      </c>
      <c r="E280" s="99" t="s">
        <v>17</v>
      </c>
      <c r="F280" s="269" t="s">
        <v>420</v>
      </c>
      <c r="G280" s="174" t="s">
        <v>77</v>
      </c>
      <c r="H280" s="176" t="s">
        <v>151</v>
      </c>
      <c r="I280" s="100" t="s">
        <v>29</v>
      </c>
      <c r="J280" s="100" t="s">
        <v>29</v>
      </c>
      <c r="K280" s="384">
        <f t="shared" ref="K280:M283" si="69">K281</f>
        <v>0</v>
      </c>
      <c r="L280" s="192">
        <f t="shared" si="69"/>
        <v>0</v>
      </c>
      <c r="M280" s="199">
        <f t="shared" si="69"/>
        <v>0</v>
      </c>
    </row>
    <row r="281" spans="1:14" ht="22.5" x14ac:dyDescent="0.2">
      <c r="A281" s="496" t="s">
        <v>128</v>
      </c>
      <c r="B281" s="175" t="s">
        <v>581</v>
      </c>
      <c r="C281" s="174" t="s">
        <v>26</v>
      </c>
      <c r="D281" s="176" t="s">
        <v>20</v>
      </c>
      <c r="E281" s="99" t="s">
        <v>17</v>
      </c>
      <c r="F281" s="269" t="s">
        <v>420</v>
      </c>
      <c r="G281" s="174" t="s">
        <v>77</v>
      </c>
      <c r="H281" s="176" t="s">
        <v>151</v>
      </c>
      <c r="I281" s="100" t="s">
        <v>60</v>
      </c>
      <c r="J281" s="100" t="s">
        <v>29</v>
      </c>
      <c r="K281" s="384">
        <f t="shared" si="69"/>
        <v>0</v>
      </c>
      <c r="L281" s="192">
        <f t="shared" si="69"/>
        <v>0</v>
      </c>
      <c r="M281" s="199">
        <f t="shared" si="69"/>
        <v>0</v>
      </c>
    </row>
    <row r="282" spans="1:14" x14ac:dyDescent="0.2">
      <c r="A282" s="512" t="s">
        <v>127</v>
      </c>
      <c r="B282" s="433" t="s">
        <v>581</v>
      </c>
      <c r="C282" s="434" t="s">
        <v>26</v>
      </c>
      <c r="D282" s="435" t="s">
        <v>20</v>
      </c>
      <c r="E282" s="428" t="s">
        <v>17</v>
      </c>
      <c r="F282" s="269" t="s">
        <v>420</v>
      </c>
      <c r="G282" s="426" t="s">
        <v>77</v>
      </c>
      <c r="H282" s="435" t="s">
        <v>151</v>
      </c>
      <c r="I282" s="461" t="s">
        <v>19</v>
      </c>
      <c r="J282" s="461" t="s">
        <v>29</v>
      </c>
      <c r="K282" s="438">
        <f t="shared" si="69"/>
        <v>0</v>
      </c>
      <c r="L282" s="439">
        <f t="shared" si="69"/>
        <v>0</v>
      </c>
      <c r="M282" s="440">
        <f t="shared" si="69"/>
        <v>0</v>
      </c>
    </row>
    <row r="283" spans="1:14" x14ac:dyDescent="0.2">
      <c r="A283" s="490" t="s">
        <v>103</v>
      </c>
      <c r="B283" s="175" t="s">
        <v>581</v>
      </c>
      <c r="C283" s="174" t="s">
        <v>26</v>
      </c>
      <c r="D283" s="176" t="s">
        <v>20</v>
      </c>
      <c r="E283" s="177" t="s">
        <v>17</v>
      </c>
      <c r="F283" s="269" t="s">
        <v>420</v>
      </c>
      <c r="G283" s="178" t="s">
        <v>77</v>
      </c>
      <c r="H283" s="176" t="s">
        <v>151</v>
      </c>
      <c r="I283" s="180" t="s">
        <v>19</v>
      </c>
      <c r="J283" s="180" t="s">
        <v>38</v>
      </c>
      <c r="K283" s="385">
        <f t="shared" si="69"/>
        <v>0</v>
      </c>
      <c r="L283" s="195">
        <f t="shared" si="69"/>
        <v>0</v>
      </c>
      <c r="M283" s="198">
        <f t="shared" si="69"/>
        <v>0</v>
      </c>
    </row>
    <row r="284" spans="1:14" x14ac:dyDescent="0.2">
      <c r="A284" s="488" t="s">
        <v>105</v>
      </c>
      <c r="B284" s="316" t="s">
        <v>581</v>
      </c>
      <c r="C284" s="317" t="s">
        <v>26</v>
      </c>
      <c r="D284" s="318" t="s">
        <v>20</v>
      </c>
      <c r="E284" s="319" t="s">
        <v>17</v>
      </c>
      <c r="F284" s="340" t="s">
        <v>420</v>
      </c>
      <c r="G284" s="317" t="s">
        <v>77</v>
      </c>
      <c r="H284" s="318" t="s">
        <v>151</v>
      </c>
      <c r="I284" s="321" t="s">
        <v>19</v>
      </c>
      <c r="J284" s="321" t="s">
        <v>41</v>
      </c>
      <c r="K284" s="395">
        <v>0</v>
      </c>
      <c r="L284" s="323">
        <v>0</v>
      </c>
      <c r="M284" s="324">
        <v>0</v>
      </c>
    </row>
    <row r="285" spans="1:14" ht="15.75" x14ac:dyDescent="0.25">
      <c r="A285" s="518" t="s">
        <v>152</v>
      </c>
      <c r="B285" s="279" t="s">
        <v>581</v>
      </c>
      <c r="C285" s="280" t="s">
        <v>26</v>
      </c>
      <c r="D285" s="281" t="s">
        <v>22</v>
      </c>
      <c r="E285" s="282" t="s">
        <v>28</v>
      </c>
      <c r="F285" s="269" t="s">
        <v>91</v>
      </c>
      <c r="G285" s="280" t="s">
        <v>28</v>
      </c>
      <c r="H285" s="281" t="s">
        <v>92</v>
      </c>
      <c r="I285" s="283" t="s">
        <v>29</v>
      </c>
      <c r="J285" s="283" t="s">
        <v>29</v>
      </c>
      <c r="K285" s="392">
        <f>K286</f>
        <v>2852.5141699999999</v>
      </c>
      <c r="L285" s="284">
        <f t="shared" ref="L285:M285" si="70">L286</f>
        <v>536.33799999999997</v>
      </c>
      <c r="M285" s="398">
        <f t="shared" si="70"/>
        <v>512.15472</v>
      </c>
    </row>
    <row r="286" spans="1:14" ht="24" x14ac:dyDescent="0.2">
      <c r="A286" s="10" t="s">
        <v>578</v>
      </c>
      <c r="B286" s="175" t="s">
        <v>581</v>
      </c>
      <c r="C286" s="174" t="s">
        <v>26</v>
      </c>
      <c r="D286" s="176" t="s">
        <v>22</v>
      </c>
      <c r="E286" s="99" t="s">
        <v>17</v>
      </c>
      <c r="F286" s="174" t="s">
        <v>91</v>
      </c>
      <c r="G286" s="174" t="s">
        <v>28</v>
      </c>
      <c r="H286" s="176" t="s">
        <v>92</v>
      </c>
      <c r="I286" s="100" t="s">
        <v>29</v>
      </c>
      <c r="J286" s="100" t="s">
        <v>29</v>
      </c>
      <c r="K286" s="384">
        <f>K288+K328</f>
        <v>2852.5141699999999</v>
      </c>
      <c r="L286" s="192">
        <f>L288</f>
        <v>536.33799999999997</v>
      </c>
      <c r="M286" s="199">
        <f>M288</f>
        <v>512.15472</v>
      </c>
    </row>
    <row r="287" spans="1:14" x14ac:dyDescent="0.2">
      <c r="A287" s="577" t="s">
        <v>419</v>
      </c>
      <c r="B287" s="536" t="s">
        <v>581</v>
      </c>
      <c r="C287" s="578" t="s">
        <v>26</v>
      </c>
      <c r="D287" s="579" t="s">
        <v>22</v>
      </c>
      <c r="E287" s="580" t="s">
        <v>17</v>
      </c>
      <c r="F287" s="537" t="s">
        <v>420</v>
      </c>
      <c r="G287" s="578" t="s">
        <v>28</v>
      </c>
      <c r="H287" s="579" t="s">
        <v>92</v>
      </c>
      <c r="I287" s="581" t="s">
        <v>29</v>
      </c>
      <c r="J287" s="581" t="s">
        <v>29</v>
      </c>
      <c r="K287" s="384">
        <f>K288</f>
        <v>1422.5841700000001</v>
      </c>
      <c r="L287" s="192"/>
      <c r="M287" s="199"/>
    </row>
    <row r="288" spans="1:14" x14ac:dyDescent="0.2">
      <c r="A288" s="573" t="s">
        <v>498</v>
      </c>
      <c r="B288" s="544" t="s">
        <v>581</v>
      </c>
      <c r="C288" s="545" t="s">
        <v>26</v>
      </c>
      <c r="D288" s="546" t="s">
        <v>22</v>
      </c>
      <c r="E288" s="561" t="s">
        <v>17</v>
      </c>
      <c r="F288" s="548" t="s">
        <v>420</v>
      </c>
      <c r="G288" s="559" t="s">
        <v>21</v>
      </c>
      <c r="H288" s="560" t="s">
        <v>92</v>
      </c>
      <c r="I288" s="562" t="s">
        <v>29</v>
      </c>
      <c r="J288" s="562" t="s">
        <v>29</v>
      </c>
      <c r="K288" s="550">
        <f>K289+K302+K323+K315+K310</f>
        <v>1422.5841700000001</v>
      </c>
      <c r="L288" s="550">
        <f t="shared" ref="L288:M288" si="71">L289+L302+L323+L315+L310</f>
        <v>536.33799999999997</v>
      </c>
      <c r="M288" s="550">
        <f t="shared" si="71"/>
        <v>512.15472</v>
      </c>
    </row>
    <row r="289" spans="1:14" ht="13.5" x14ac:dyDescent="0.25">
      <c r="A289" s="513" t="s">
        <v>153</v>
      </c>
      <c r="B289" s="175" t="s">
        <v>581</v>
      </c>
      <c r="C289" s="174" t="s">
        <v>26</v>
      </c>
      <c r="D289" s="176" t="s">
        <v>22</v>
      </c>
      <c r="E289" s="99" t="s">
        <v>17</v>
      </c>
      <c r="F289" s="269" t="s">
        <v>420</v>
      </c>
      <c r="G289" s="174" t="s">
        <v>21</v>
      </c>
      <c r="H289" s="110">
        <v>90780</v>
      </c>
      <c r="I289" s="180" t="s">
        <v>29</v>
      </c>
      <c r="J289" s="180" t="s">
        <v>29</v>
      </c>
      <c r="K289" s="384">
        <f>K290</f>
        <v>1412.5841700000001</v>
      </c>
      <c r="L289" s="192">
        <f>L290</f>
        <v>526.33799999999997</v>
      </c>
      <c r="M289" s="199">
        <f>M290</f>
        <v>502.15472</v>
      </c>
    </row>
    <row r="290" spans="1:14" ht="17.25" customHeight="1" x14ac:dyDescent="0.2">
      <c r="A290" s="496" t="s">
        <v>128</v>
      </c>
      <c r="B290" s="175" t="s">
        <v>581</v>
      </c>
      <c r="C290" s="174" t="s">
        <v>26</v>
      </c>
      <c r="D290" s="176" t="s">
        <v>22</v>
      </c>
      <c r="E290" s="99" t="s">
        <v>17</v>
      </c>
      <c r="F290" s="269" t="s">
        <v>420</v>
      </c>
      <c r="G290" s="174" t="s">
        <v>21</v>
      </c>
      <c r="H290" s="110">
        <v>90780</v>
      </c>
      <c r="I290" s="180" t="s">
        <v>60</v>
      </c>
      <c r="J290" s="180" t="s">
        <v>29</v>
      </c>
      <c r="K290" s="384">
        <f>K291+K298</f>
        <v>1412.5841700000001</v>
      </c>
      <c r="L290" s="384">
        <f>L291+L298</f>
        <v>526.33799999999997</v>
      </c>
      <c r="M290" s="384">
        <f>M291+M298</f>
        <v>502.15472</v>
      </c>
    </row>
    <row r="291" spans="1:14" ht="11.25" customHeight="1" x14ac:dyDescent="0.2">
      <c r="A291" s="515" t="s">
        <v>127</v>
      </c>
      <c r="B291" s="433" t="s">
        <v>581</v>
      </c>
      <c r="C291" s="434" t="s">
        <v>26</v>
      </c>
      <c r="D291" s="435" t="s">
        <v>22</v>
      </c>
      <c r="E291" s="428" t="s">
        <v>17</v>
      </c>
      <c r="F291" s="269" t="s">
        <v>420</v>
      </c>
      <c r="G291" s="426" t="s">
        <v>21</v>
      </c>
      <c r="H291" s="427" t="s">
        <v>154</v>
      </c>
      <c r="I291" s="461" t="s">
        <v>19</v>
      </c>
      <c r="J291" s="461" t="s">
        <v>29</v>
      </c>
      <c r="K291" s="438">
        <f>K292+K295</f>
        <v>1412.5841700000001</v>
      </c>
      <c r="L291" s="439">
        <f>L292+L295</f>
        <v>526.33799999999997</v>
      </c>
      <c r="M291" s="440">
        <f>M292+M295</f>
        <v>502.15472</v>
      </c>
    </row>
    <row r="292" spans="1:14" x14ac:dyDescent="0.2">
      <c r="A292" s="490" t="s">
        <v>103</v>
      </c>
      <c r="B292" s="175" t="s">
        <v>581</v>
      </c>
      <c r="C292" s="174" t="s">
        <v>26</v>
      </c>
      <c r="D292" s="176" t="s">
        <v>22</v>
      </c>
      <c r="E292" s="177" t="s">
        <v>17</v>
      </c>
      <c r="F292" s="269" t="s">
        <v>420</v>
      </c>
      <c r="G292" s="178" t="s">
        <v>21</v>
      </c>
      <c r="H292" s="179" t="s">
        <v>154</v>
      </c>
      <c r="I292" s="180" t="s">
        <v>19</v>
      </c>
      <c r="J292" s="180" t="s">
        <v>38</v>
      </c>
      <c r="K292" s="385">
        <f>SUM(K293:K294)</f>
        <v>1402.5841700000001</v>
      </c>
      <c r="L292" s="195">
        <f>SUM(L293:L294)</f>
        <v>526.33799999999997</v>
      </c>
      <c r="M292" s="198">
        <f>SUM(M293:M294)</f>
        <v>502.15472</v>
      </c>
      <c r="N292" s="173"/>
    </row>
    <row r="293" spans="1:14" x14ac:dyDescent="0.2">
      <c r="A293" s="488" t="s">
        <v>107</v>
      </c>
      <c r="B293" s="316" t="s">
        <v>581</v>
      </c>
      <c r="C293" s="317" t="s">
        <v>26</v>
      </c>
      <c r="D293" s="318" t="s">
        <v>22</v>
      </c>
      <c r="E293" s="319" t="s">
        <v>17</v>
      </c>
      <c r="F293" s="340" t="s">
        <v>420</v>
      </c>
      <c r="G293" s="317" t="s">
        <v>21</v>
      </c>
      <c r="H293" s="318" t="s">
        <v>154</v>
      </c>
      <c r="I293" s="321" t="s">
        <v>19</v>
      </c>
      <c r="J293" s="321" t="s">
        <v>45</v>
      </c>
      <c r="K293" s="395">
        <v>0</v>
      </c>
      <c r="L293" s="323">
        <v>0</v>
      </c>
      <c r="M293" s="324">
        <v>0</v>
      </c>
    </row>
    <row r="294" spans="1:14" x14ac:dyDescent="0.2">
      <c r="A294" s="488" t="s">
        <v>105</v>
      </c>
      <c r="B294" s="316" t="s">
        <v>581</v>
      </c>
      <c r="C294" s="317" t="s">
        <v>26</v>
      </c>
      <c r="D294" s="318" t="s">
        <v>22</v>
      </c>
      <c r="E294" s="319" t="s">
        <v>17</v>
      </c>
      <c r="F294" s="340" t="s">
        <v>420</v>
      </c>
      <c r="G294" s="317" t="s">
        <v>21</v>
      </c>
      <c r="H294" s="318" t="s">
        <v>154</v>
      </c>
      <c r="I294" s="321" t="s">
        <v>19</v>
      </c>
      <c r="J294" s="321" t="s">
        <v>41</v>
      </c>
      <c r="K294" s="395">
        <v>1402.5841700000001</v>
      </c>
      <c r="L294" s="323">
        <v>526.33799999999997</v>
      </c>
      <c r="M294" s="324">
        <v>502.15472</v>
      </c>
    </row>
    <row r="295" spans="1:14" x14ac:dyDescent="0.2">
      <c r="A295" s="490" t="s">
        <v>7</v>
      </c>
      <c r="B295" s="175" t="s">
        <v>581</v>
      </c>
      <c r="C295" s="174" t="s">
        <v>26</v>
      </c>
      <c r="D295" s="176" t="s">
        <v>22</v>
      </c>
      <c r="E295" s="177" t="s">
        <v>17</v>
      </c>
      <c r="F295" s="269" t="s">
        <v>420</v>
      </c>
      <c r="G295" s="178" t="s">
        <v>21</v>
      </c>
      <c r="H295" s="179" t="s">
        <v>154</v>
      </c>
      <c r="I295" s="180" t="s">
        <v>19</v>
      </c>
      <c r="J295" s="180" t="s">
        <v>31</v>
      </c>
      <c r="K295" s="385">
        <f>SUM(K296:K297)</f>
        <v>10</v>
      </c>
      <c r="L295" s="196">
        <f>SUM(L296:L297)</f>
        <v>0</v>
      </c>
      <c r="M295" s="197">
        <f>SUM(M296:M297)</f>
        <v>0</v>
      </c>
    </row>
    <row r="296" spans="1:14" x14ac:dyDescent="0.2">
      <c r="A296" s="488" t="s">
        <v>8</v>
      </c>
      <c r="B296" s="316" t="s">
        <v>581</v>
      </c>
      <c r="C296" s="317" t="s">
        <v>26</v>
      </c>
      <c r="D296" s="318" t="s">
        <v>22</v>
      </c>
      <c r="E296" s="319" t="s">
        <v>17</v>
      </c>
      <c r="F296" s="340" t="s">
        <v>420</v>
      </c>
      <c r="G296" s="317" t="s">
        <v>21</v>
      </c>
      <c r="H296" s="318" t="s">
        <v>154</v>
      </c>
      <c r="I296" s="321" t="s">
        <v>19</v>
      </c>
      <c r="J296" s="321" t="s">
        <v>62</v>
      </c>
      <c r="K296" s="395"/>
      <c r="L296" s="323"/>
      <c r="M296" s="324"/>
    </row>
    <row r="297" spans="1:14" x14ac:dyDescent="0.2">
      <c r="A297" s="488" t="s">
        <v>9</v>
      </c>
      <c r="B297" s="316" t="s">
        <v>581</v>
      </c>
      <c r="C297" s="317" t="s">
        <v>26</v>
      </c>
      <c r="D297" s="318" t="s">
        <v>22</v>
      </c>
      <c r="E297" s="319" t="s">
        <v>17</v>
      </c>
      <c r="F297" s="340" t="s">
        <v>420</v>
      </c>
      <c r="G297" s="317" t="s">
        <v>21</v>
      </c>
      <c r="H297" s="318" t="s">
        <v>154</v>
      </c>
      <c r="I297" s="321" t="s">
        <v>19</v>
      </c>
      <c r="J297" s="321" t="s">
        <v>32</v>
      </c>
      <c r="K297" s="395">
        <v>10</v>
      </c>
      <c r="L297" s="323">
        <v>0</v>
      </c>
      <c r="M297" s="324">
        <v>0</v>
      </c>
      <c r="N297" s="172"/>
    </row>
    <row r="298" spans="1:14" x14ac:dyDescent="0.2">
      <c r="A298" s="494" t="s">
        <v>399</v>
      </c>
      <c r="B298" s="311" t="s">
        <v>581</v>
      </c>
      <c r="C298" s="312" t="s">
        <v>26</v>
      </c>
      <c r="D298" s="313" t="s">
        <v>22</v>
      </c>
      <c r="E298" s="314" t="s">
        <v>17</v>
      </c>
      <c r="F298" s="269" t="s">
        <v>420</v>
      </c>
      <c r="G298" s="312" t="s">
        <v>21</v>
      </c>
      <c r="H298" s="313" t="s">
        <v>154</v>
      </c>
      <c r="I298" s="315" t="s">
        <v>398</v>
      </c>
      <c r="J298" s="315" t="s">
        <v>29</v>
      </c>
      <c r="K298" s="462">
        <f>K299</f>
        <v>0</v>
      </c>
      <c r="L298" s="462">
        <f t="shared" ref="L298:M298" si="72">L299</f>
        <v>0</v>
      </c>
      <c r="M298" s="478">
        <f t="shared" si="72"/>
        <v>0</v>
      </c>
      <c r="N298" s="172"/>
    </row>
    <row r="299" spans="1:14" x14ac:dyDescent="0.2">
      <c r="A299" s="490" t="s">
        <v>121</v>
      </c>
      <c r="B299" s="327" t="s">
        <v>581</v>
      </c>
      <c r="C299" s="328" t="s">
        <v>26</v>
      </c>
      <c r="D299" s="329" t="s">
        <v>22</v>
      </c>
      <c r="E299" s="330" t="s">
        <v>17</v>
      </c>
      <c r="F299" s="269" t="s">
        <v>420</v>
      </c>
      <c r="G299" s="328" t="s">
        <v>21</v>
      </c>
      <c r="H299" s="329" t="s">
        <v>154</v>
      </c>
      <c r="I299" s="331" t="s">
        <v>398</v>
      </c>
      <c r="J299" s="331" t="s">
        <v>29</v>
      </c>
      <c r="K299" s="396">
        <f>K300</f>
        <v>0</v>
      </c>
      <c r="L299" s="396">
        <f t="shared" ref="L299:M299" si="73">L300</f>
        <v>0</v>
      </c>
      <c r="M299" s="479">
        <f t="shared" si="73"/>
        <v>0</v>
      </c>
      <c r="N299" s="172"/>
    </row>
    <row r="300" spans="1:14" x14ac:dyDescent="0.2">
      <c r="A300" s="490" t="s">
        <v>103</v>
      </c>
      <c r="B300" s="327" t="s">
        <v>581</v>
      </c>
      <c r="C300" s="328" t="s">
        <v>26</v>
      </c>
      <c r="D300" s="329" t="s">
        <v>22</v>
      </c>
      <c r="E300" s="330" t="s">
        <v>17</v>
      </c>
      <c r="F300" s="269" t="s">
        <v>420</v>
      </c>
      <c r="G300" s="328" t="s">
        <v>21</v>
      </c>
      <c r="H300" s="329" t="s">
        <v>154</v>
      </c>
      <c r="I300" s="331" t="s">
        <v>398</v>
      </c>
      <c r="J300" s="331" t="s">
        <v>29</v>
      </c>
      <c r="K300" s="396">
        <f>K301</f>
        <v>0</v>
      </c>
      <c r="L300" s="396">
        <f t="shared" ref="L300:M300" si="74">L301</f>
        <v>0</v>
      </c>
      <c r="M300" s="479">
        <f t="shared" si="74"/>
        <v>0</v>
      </c>
      <c r="N300" s="172"/>
    </row>
    <row r="301" spans="1:14" x14ac:dyDescent="0.2">
      <c r="A301" s="488" t="s">
        <v>6</v>
      </c>
      <c r="B301" s="316" t="s">
        <v>581</v>
      </c>
      <c r="C301" s="317" t="s">
        <v>26</v>
      </c>
      <c r="D301" s="318" t="s">
        <v>22</v>
      </c>
      <c r="E301" s="319" t="s">
        <v>17</v>
      </c>
      <c r="F301" s="340" t="s">
        <v>420</v>
      </c>
      <c r="G301" s="317" t="s">
        <v>21</v>
      </c>
      <c r="H301" s="318" t="s">
        <v>154</v>
      </c>
      <c r="I301" s="321" t="s">
        <v>398</v>
      </c>
      <c r="J301" s="321" t="s">
        <v>39</v>
      </c>
      <c r="K301" s="395">
        <v>0</v>
      </c>
      <c r="L301" s="322">
        <v>0</v>
      </c>
      <c r="M301" s="332"/>
      <c r="N301" s="172"/>
    </row>
    <row r="302" spans="1:14" ht="13.5" x14ac:dyDescent="0.25">
      <c r="A302" s="513" t="s">
        <v>155</v>
      </c>
      <c r="B302" s="175" t="s">
        <v>581</v>
      </c>
      <c r="C302" s="174" t="s">
        <v>26</v>
      </c>
      <c r="D302" s="176" t="s">
        <v>22</v>
      </c>
      <c r="E302" s="99" t="s">
        <v>17</v>
      </c>
      <c r="F302" s="269" t="s">
        <v>420</v>
      </c>
      <c r="G302" s="174" t="s">
        <v>21</v>
      </c>
      <c r="H302" s="110">
        <v>90820</v>
      </c>
      <c r="I302" s="104" t="s">
        <v>29</v>
      </c>
      <c r="J302" s="104" t="s">
        <v>29</v>
      </c>
      <c r="K302" s="384">
        <f t="shared" ref="K302:M303" si="75">K303</f>
        <v>10</v>
      </c>
      <c r="L302" s="192">
        <f t="shared" si="75"/>
        <v>10</v>
      </c>
      <c r="M302" s="199">
        <f t="shared" si="75"/>
        <v>10</v>
      </c>
    </row>
    <row r="303" spans="1:14" ht="13.5" customHeight="1" x14ac:dyDescent="0.2">
      <c r="A303" s="496" t="s">
        <v>128</v>
      </c>
      <c r="B303" s="175" t="s">
        <v>581</v>
      </c>
      <c r="C303" s="174" t="s">
        <v>26</v>
      </c>
      <c r="D303" s="176" t="s">
        <v>22</v>
      </c>
      <c r="E303" s="99" t="s">
        <v>17</v>
      </c>
      <c r="F303" s="269" t="s">
        <v>420</v>
      </c>
      <c r="G303" s="174" t="s">
        <v>21</v>
      </c>
      <c r="H303" s="110">
        <v>90820</v>
      </c>
      <c r="I303" s="104" t="s">
        <v>60</v>
      </c>
      <c r="J303" s="104" t="s">
        <v>29</v>
      </c>
      <c r="K303" s="384">
        <f t="shared" si="75"/>
        <v>10</v>
      </c>
      <c r="L303" s="192">
        <f t="shared" si="75"/>
        <v>10</v>
      </c>
      <c r="M303" s="199">
        <f t="shared" si="75"/>
        <v>10</v>
      </c>
    </row>
    <row r="304" spans="1:14" ht="12.75" customHeight="1" x14ac:dyDescent="0.2">
      <c r="A304" s="512" t="s">
        <v>127</v>
      </c>
      <c r="B304" s="433" t="s">
        <v>581</v>
      </c>
      <c r="C304" s="434" t="s">
        <v>26</v>
      </c>
      <c r="D304" s="435" t="s">
        <v>22</v>
      </c>
      <c r="E304" s="428" t="s">
        <v>17</v>
      </c>
      <c r="F304" s="448" t="s">
        <v>420</v>
      </c>
      <c r="G304" s="426" t="s">
        <v>21</v>
      </c>
      <c r="H304" s="466">
        <v>90820</v>
      </c>
      <c r="I304" s="461" t="s">
        <v>19</v>
      </c>
      <c r="J304" s="445" t="s">
        <v>29</v>
      </c>
      <c r="K304" s="438">
        <f>K305+K308</f>
        <v>10</v>
      </c>
      <c r="L304" s="443">
        <f>L305+L308</f>
        <v>10</v>
      </c>
      <c r="M304" s="444">
        <f>M305+M308</f>
        <v>10</v>
      </c>
    </row>
    <row r="305" spans="1:13" x14ac:dyDescent="0.2">
      <c r="A305" s="490" t="s">
        <v>103</v>
      </c>
      <c r="B305" s="175" t="s">
        <v>581</v>
      </c>
      <c r="C305" s="174" t="s">
        <v>26</v>
      </c>
      <c r="D305" s="176" t="s">
        <v>22</v>
      </c>
      <c r="E305" s="177" t="s">
        <v>17</v>
      </c>
      <c r="F305" s="269" t="s">
        <v>420</v>
      </c>
      <c r="G305" s="178" t="s">
        <v>21</v>
      </c>
      <c r="H305" s="110">
        <v>90820</v>
      </c>
      <c r="I305" s="180" t="s">
        <v>19</v>
      </c>
      <c r="J305" s="180" t="s">
        <v>38</v>
      </c>
      <c r="K305" s="385">
        <f>K307+K306</f>
        <v>10</v>
      </c>
      <c r="L305" s="196">
        <f>L307+L306</f>
        <v>10</v>
      </c>
      <c r="M305" s="197">
        <f>M307+M306</f>
        <v>10</v>
      </c>
    </row>
    <row r="306" spans="1:13" x14ac:dyDescent="0.2">
      <c r="A306" s="504" t="s">
        <v>107</v>
      </c>
      <c r="B306" s="339" t="s">
        <v>581</v>
      </c>
      <c r="C306" s="340" t="s">
        <v>26</v>
      </c>
      <c r="D306" s="341" t="s">
        <v>22</v>
      </c>
      <c r="E306" s="342" t="s">
        <v>17</v>
      </c>
      <c r="F306" s="340" t="s">
        <v>420</v>
      </c>
      <c r="G306" s="340" t="s">
        <v>21</v>
      </c>
      <c r="H306" s="343">
        <v>90820</v>
      </c>
      <c r="I306" s="344" t="s">
        <v>19</v>
      </c>
      <c r="J306" s="344" t="s">
        <v>45</v>
      </c>
      <c r="K306" s="386">
        <v>0</v>
      </c>
      <c r="L306" s="346">
        <v>0</v>
      </c>
      <c r="M306" s="347">
        <v>0</v>
      </c>
    </row>
    <row r="307" spans="1:13" x14ac:dyDescent="0.2">
      <c r="A307" s="504" t="s">
        <v>105</v>
      </c>
      <c r="B307" s="339" t="s">
        <v>581</v>
      </c>
      <c r="C307" s="340" t="s">
        <v>26</v>
      </c>
      <c r="D307" s="341" t="s">
        <v>22</v>
      </c>
      <c r="E307" s="342" t="s">
        <v>17</v>
      </c>
      <c r="F307" s="340" t="s">
        <v>420</v>
      </c>
      <c r="G307" s="340" t="s">
        <v>21</v>
      </c>
      <c r="H307" s="343">
        <v>90820</v>
      </c>
      <c r="I307" s="344" t="s">
        <v>19</v>
      </c>
      <c r="J307" s="344" t="s">
        <v>41</v>
      </c>
      <c r="K307" s="386">
        <v>10</v>
      </c>
      <c r="L307" s="346">
        <v>10</v>
      </c>
      <c r="M307" s="347">
        <v>10</v>
      </c>
    </row>
    <row r="308" spans="1:13" x14ac:dyDescent="0.2">
      <c r="A308" s="490" t="s">
        <v>7</v>
      </c>
      <c r="B308" s="175" t="s">
        <v>581</v>
      </c>
      <c r="C308" s="174" t="s">
        <v>26</v>
      </c>
      <c r="D308" s="176" t="s">
        <v>22</v>
      </c>
      <c r="E308" s="177" t="s">
        <v>17</v>
      </c>
      <c r="F308" s="269" t="s">
        <v>420</v>
      </c>
      <c r="G308" s="178" t="s">
        <v>21</v>
      </c>
      <c r="H308" s="110">
        <v>90820</v>
      </c>
      <c r="I308" s="180" t="s">
        <v>19</v>
      </c>
      <c r="J308" s="181" t="s">
        <v>31</v>
      </c>
      <c r="K308" s="387">
        <f>K309</f>
        <v>0</v>
      </c>
      <c r="L308" s="204">
        <f>L309</f>
        <v>0</v>
      </c>
      <c r="M308" s="205">
        <f>M309</f>
        <v>0</v>
      </c>
    </row>
    <row r="309" spans="1:13" x14ac:dyDescent="0.2">
      <c r="A309" s="504" t="s">
        <v>9</v>
      </c>
      <c r="B309" s="339" t="s">
        <v>581</v>
      </c>
      <c r="C309" s="340" t="s">
        <v>26</v>
      </c>
      <c r="D309" s="341" t="s">
        <v>22</v>
      </c>
      <c r="E309" s="342" t="s">
        <v>17</v>
      </c>
      <c r="F309" s="340" t="s">
        <v>420</v>
      </c>
      <c r="G309" s="340" t="s">
        <v>21</v>
      </c>
      <c r="H309" s="343">
        <v>90820</v>
      </c>
      <c r="I309" s="344" t="s">
        <v>19</v>
      </c>
      <c r="J309" s="344" t="s">
        <v>32</v>
      </c>
      <c r="K309" s="386">
        <v>0</v>
      </c>
      <c r="L309" s="346"/>
      <c r="M309" s="347"/>
    </row>
    <row r="310" spans="1:13" ht="13.5" x14ac:dyDescent="0.25">
      <c r="A310" s="499" t="s">
        <v>43</v>
      </c>
      <c r="B310" s="372" t="s">
        <v>581</v>
      </c>
      <c r="C310" s="373" t="s">
        <v>26</v>
      </c>
      <c r="D310" s="374" t="s">
        <v>22</v>
      </c>
      <c r="E310" s="375" t="s">
        <v>17</v>
      </c>
      <c r="F310" s="269" t="s">
        <v>420</v>
      </c>
      <c r="G310" s="373" t="s">
        <v>21</v>
      </c>
      <c r="H310" s="376">
        <v>90870</v>
      </c>
      <c r="I310" s="377" t="s">
        <v>29</v>
      </c>
      <c r="J310" s="377" t="s">
        <v>29</v>
      </c>
      <c r="K310" s="399">
        <f t="shared" ref="K310:M311" si="76">K311</f>
        <v>0</v>
      </c>
      <c r="L310" s="378">
        <f t="shared" si="76"/>
        <v>0</v>
      </c>
      <c r="M310" s="400">
        <f t="shared" si="76"/>
        <v>0</v>
      </c>
    </row>
    <row r="311" spans="1:13" ht="12.75" customHeight="1" x14ac:dyDescent="0.2">
      <c r="A311" s="496" t="s">
        <v>128</v>
      </c>
      <c r="B311" s="175" t="s">
        <v>581</v>
      </c>
      <c r="C311" s="108" t="s">
        <v>26</v>
      </c>
      <c r="D311" s="107" t="s">
        <v>22</v>
      </c>
      <c r="E311" s="113" t="s">
        <v>17</v>
      </c>
      <c r="F311" s="269" t="s">
        <v>420</v>
      </c>
      <c r="G311" s="108" t="s">
        <v>21</v>
      </c>
      <c r="H311" s="176" t="s">
        <v>175</v>
      </c>
      <c r="I311" s="100" t="s">
        <v>60</v>
      </c>
      <c r="J311" s="102" t="s">
        <v>29</v>
      </c>
      <c r="K311" s="401">
        <f t="shared" si="76"/>
        <v>0</v>
      </c>
      <c r="L311" s="379">
        <f t="shared" si="76"/>
        <v>0</v>
      </c>
      <c r="M311" s="402">
        <f t="shared" si="76"/>
        <v>0</v>
      </c>
    </row>
    <row r="312" spans="1:13" ht="12" customHeight="1" x14ac:dyDescent="0.2">
      <c r="A312" s="509" t="s">
        <v>129</v>
      </c>
      <c r="B312" s="433" t="s">
        <v>581</v>
      </c>
      <c r="C312" s="467" t="s">
        <v>26</v>
      </c>
      <c r="D312" s="457" t="s">
        <v>22</v>
      </c>
      <c r="E312" s="468" t="s">
        <v>17</v>
      </c>
      <c r="F312" s="448" t="s">
        <v>420</v>
      </c>
      <c r="G312" s="467" t="s">
        <v>21</v>
      </c>
      <c r="H312" s="435" t="s">
        <v>175</v>
      </c>
      <c r="I312" s="437" t="s">
        <v>19</v>
      </c>
      <c r="J312" s="437" t="s">
        <v>29</v>
      </c>
      <c r="K312" s="430">
        <f>K313</f>
        <v>0</v>
      </c>
      <c r="L312" s="431">
        <f t="shared" ref="L312:M312" si="77">L313</f>
        <v>0</v>
      </c>
      <c r="M312" s="432">
        <f t="shared" si="77"/>
        <v>0</v>
      </c>
    </row>
    <row r="313" spans="1:13" x14ac:dyDescent="0.2">
      <c r="A313" s="510" t="s">
        <v>7</v>
      </c>
      <c r="B313" s="175" t="s">
        <v>581</v>
      </c>
      <c r="C313" s="108" t="s">
        <v>26</v>
      </c>
      <c r="D313" s="107" t="s">
        <v>22</v>
      </c>
      <c r="E313" s="113" t="s">
        <v>17</v>
      </c>
      <c r="F313" s="269" t="s">
        <v>420</v>
      </c>
      <c r="G313" s="108" t="s">
        <v>21</v>
      </c>
      <c r="H313" s="176" t="s">
        <v>175</v>
      </c>
      <c r="I313" s="100" t="s">
        <v>19</v>
      </c>
      <c r="J313" s="103" t="s">
        <v>31</v>
      </c>
      <c r="K313" s="401">
        <f>K314</f>
        <v>0</v>
      </c>
      <c r="L313" s="379">
        <f t="shared" ref="L313:M313" si="78">L314</f>
        <v>0</v>
      </c>
      <c r="M313" s="402">
        <f t="shared" si="78"/>
        <v>0</v>
      </c>
    </row>
    <row r="314" spans="1:13" x14ac:dyDescent="0.2">
      <c r="A314" s="519" t="s">
        <v>9</v>
      </c>
      <c r="B314" s="339" t="s">
        <v>581</v>
      </c>
      <c r="C314" s="349" t="s">
        <v>26</v>
      </c>
      <c r="D314" s="350" t="s">
        <v>22</v>
      </c>
      <c r="E314" s="351" t="s">
        <v>17</v>
      </c>
      <c r="F314" s="340" t="s">
        <v>420</v>
      </c>
      <c r="G314" s="349" t="s">
        <v>28</v>
      </c>
      <c r="H314" s="341" t="s">
        <v>175</v>
      </c>
      <c r="I314" s="352" t="s">
        <v>19</v>
      </c>
      <c r="J314" s="352" t="s">
        <v>32</v>
      </c>
      <c r="K314" s="386">
        <v>0</v>
      </c>
      <c r="L314" s="345">
        <v>0</v>
      </c>
      <c r="M314" s="366">
        <v>0</v>
      </c>
    </row>
    <row r="315" spans="1:13" ht="13.5" x14ac:dyDescent="0.25">
      <c r="A315" s="499" t="s">
        <v>180</v>
      </c>
      <c r="B315" s="175" t="s">
        <v>581</v>
      </c>
      <c r="C315" s="174" t="s">
        <v>26</v>
      </c>
      <c r="D315" s="176" t="s">
        <v>22</v>
      </c>
      <c r="E315" s="177" t="s">
        <v>17</v>
      </c>
      <c r="F315" s="269" t="s">
        <v>420</v>
      </c>
      <c r="G315" s="178" t="s">
        <v>21</v>
      </c>
      <c r="H315" s="110">
        <v>91310</v>
      </c>
      <c r="I315" s="180" t="s">
        <v>29</v>
      </c>
      <c r="J315" s="104" t="s">
        <v>29</v>
      </c>
      <c r="K315" s="384">
        <f t="shared" ref="K315:M316" si="79">K316</f>
        <v>0</v>
      </c>
      <c r="L315" s="192">
        <f t="shared" si="79"/>
        <v>0</v>
      </c>
      <c r="M315" s="199">
        <f t="shared" si="79"/>
        <v>0</v>
      </c>
    </row>
    <row r="316" spans="1:13" ht="15.75" customHeight="1" x14ac:dyDescent="0.2">
      <c r="A316" s="496" t="s">
        <v>128</v>
      </c>
      <c r="B316" s="175" t="s">
        <v>581</v>
      </c>
      <c r="C316" s="174" t="s">
        <v>26</v>
      </c>
      <c r="D316" s="176" t="s">
        <v>22</v>
      </c>
      <c r="E316" s="99" t="s">
        <v>17</v>
      </c>
      <c r="F316" s="269" t="s">
        <v>420</v>
      </c>
      <c r="G316" s="174" t="s">
        <v>21</v>
      </c>
      <c r="H316" s="110">
        <v>91310</v>
      </c>
      <c r="I316" s="104" t="s">
        <v>60</v>
      </c>
      <c r="J316" s="104" t="s">
        <v>29</v>
      </c>
      <c r="K316" s="384">
        <f t="shared" si="79"/>
        <v>0</v>
      </c>
      <c r="L316" s="192">
        <f t="shared" si="79"/>
        <v>0</v>
      </c>
      <c r="M316" s="199">
        <f t="shared" si="79"/>
        <v>0</v>
      </c>
    </row>
    <row r="317" spans="1:13" ht="13.5" customHeight="1" x14ac:dyDescent="0.2">
      <c r="A317" s="512" t="s">
        <v>127</v>
      </c>
      <c r="B317" s="433" t="s">
        <v>581</v>
      </c>
      <c r="C317" s="434" t="s">
        <v>26</v>
      </c>
      <c r="D317" s="435" t="s">
        <v>22</v>
      </c>
      <c r="E317" s="428" t="s">
        <v>17</v>
      </c>
      <c r="F317" s="448" t="s">
        <v>420</v>
      </c>
      <c r="G317" s="426" t="s">
        <v>21</v>
      </c>
      <c r="H317" s="466">
        <v>91310</v>
      </c>
      <c r="I317" s="461" t="s">
        <v>19</v>
      </c>
      <c r="J317" s="445" t="s">
        <v>29</v>
      </c>
      <c r="K317" s="438">
        <f>K318+K321</f>
        <v>0</v>
      </c>
      <c r="L317" s="439">
        <f>L318+L321</f>
        <v>0</v>
      </c>
      <c r="M317" s="440">
        <f>M318+M321</f>
        <v>0</v>
      </c>
    </row>
    <row r="318" spans="1:13" x14ac:dyDescent="0.2">
      <c r="A318" s="490" t="s">
        <v>103</v>
      </c>
      <c r="B318" s="175" t="s">
        <v>581</v>
      </c>
      <c r="C318" s="174" t="s">
        <v>26</v>
      </c>
      <c r="D318" s="176" t="s">
        <v>22</v>
      </c>
      <c r="E318" s="177" t="s">
        <v>17</v>
      </c>
      <c r="F318" s="269" t="s">
        <v>420</v>
      </c>
      <c r="G318" s="178" t="s">
        <v>21</v>
      </c>
      <c r="H318" s="110">
        <v>91310</v>
      </c>
      <c r="I318" s="180" t="s">
        <v>19</v>
      </c>
      <c r="J318" s="181" t="s">
        <v>38</v>
      </c>
      <c r="K318" s="387">
        <f>SUM(K319:K320)</f>
        <v>0</v>
      </c>
      <c r="L318" s="204">
        <f>SUM(L319:L320)</f>
        <v>0</v>
      </c>
      <c r="M318" s="205">
        <f>SUM(M319:M320)</f>
        <v>0</v>
      </c>
    </row>
    <row r="319" spans="1:13" x14ac:dyDescent="0.2">
      <c r="A319" s="490" t="s">
        <v>107</v>
      </c>
      <c r="B319" s="333" t="s">
        <v>581</v>
      </c>
      <c r="C319" s="334" t="s">
        <v>26</v>
      </c>
      <c r="D319" s="335" t="s">
        <v>22</v>
      </c>
      <c r="E319" s="320" t="s">
        <v>17</v>
      </c>
      <c r="F319" s="340" t="s">
        <v>420</v>
      </c>
      <c r="G319" s="336" t="s">
        <v>21</v>
      </c>
      <c r="H319" s="348">
        <v>91310</v>
      </c>
      <c r="I319" s="338" t="s">
        <v>19</v>
      </c>
      <c r="J319" s="344" t="s">
        <v>45</v>
      </c>
      <c r="K319" s="386">
        <v>0</v>
      </c>
      <c r="L319" s="346">
        <v>0</v>
      </c>
      <c r="M319" s="347">
        <v>0</v>
      </c>
    </row>
    <row r="320" spans="1:13" x14ac:dyDescent="0.2">
      <c r="A320" s="490" t="s">
        <v>105</v>
      </c>
      <c r="B320" s="333" t="s">
        <v>581</v>
      </c>
      <c r="C320" s="334" t="s">
        <v>26</v>
      </c>
      <c r="D320" s="335" t="s">
        <v>22</v>
      </c>
      <c r="E320" s="320" t="s">
        <v>17</v>
      </c>
      <c r="F320" s="340" t="s">
        <v>420</v>
      </c>
      <c r="G320" s="336" t="s">
        <v>21</v>
      </c>
      <c r="H320" s="348">
        <v>91310</v>
      </c>
      <c r="I320" s="338" t="s">
        <v>19</v>
      </c>
      <c r="J320" s="344" t="s">
        <v>41</v>
      </c>
      <c r="K320" s="386">
        <v>0</v>
      </c>
      <c r="L320" s="346">
        <v>0</v>
      </c>
      <c r="M320" s="347">
        <v>0</v>
      </c>
    </row>
    <row r="321" spans="1:13" x14ac:dyDescent="0.2">
      <c r="A321" s="490" t="s">
        <v>7</v>
      </c>
      <c r="B321" s="175" t="s">
        <v>581</v>
      </c>
      <c r="C321" s="174" t="s">
        <v>26</v>
      </c>
      <c r="D321" s="176" t="s">
        <v>22</v>
      </c>
      <c r="E321" s="177" t="s">
        <v>17</v>
      </c>
      <c r="F321" s="269" t="s">
        <v>420</v>
      </c>
      <c r="G321" s="178" t="s">
        <v>21</v>
      </c>
      <c r="H321" s="110">
        <v>91310</v>
      </c>
      <c r="I321" s="180" t="s">
        <v>19</v>
      </c>
      <c r="J321" s="181" t="s">
        <v>31</v>
      </c>
      <c r="K321" s="387">
        <f>K322</f>
        <v>0</v>
      </c>
      <c r="L321" s="204">
        <f>L322</f>
        <v>0</v>
      </c>
      <c r="M321" s="205">
        <f>M322</f>
        <v>0</v>
      </c>
    </row>
    <row r="322" spans="1:13" x14ac:dyDescent="0.2">
      <c r="A322" s="504" t="s">
        <v>9</v>
      </c>
      <c r="B322" s="339" t="s">
        <v>581</v>
      </c>
      <c r="C322" s="340" t="s">
        <v>26</v>
      </c>
      <c r="D322" s="341" t="s">
        <v>22</v>
      </c>
      <c r="E322" s="342" t="s">
        <v>17</v>
      </c>
      <c r="F322" s="340" t="s">
        <v>420</v>
      </c>
      <c r="G322" s="340" t="s">
        <v>21</v>
      </c>
      <c r="H322" s="343">
        <v>91310</v>
      </c>
      <c r="I322" s="344" t="s">
        <v>19</v>
      </c>
      <c r="J322" s="344" t="s">
        <v>32</v>
      </c>
      <c r="K322" s="386">
        <v>0</v>
      </c>
      <c r="L322" s="386">
        <v>0</v>
      </c>
      <c r="M322" s="386">
        <v>0</v>
      </c>
    </row>
    <row r="323" spans="1:13" ht="13.5" x14ac:dyDescent="0.25">
      <c r="A323" s="520" t="s">
        <v>431</v>
      </c>
      <c r="B323" s="175" t="s">
        <v>581</v>
      </c>
      <c r="C323" s="174" t="s">
        <v>26</v>
      </c>
      <c r="D323" s="176" t="s">
        <v>22</v>
      </c>
      <c r="E323" s="99" t="s">
        <v>17</v>
      </c>
      <c r="F323" s="269" t="s">
        <v>420</v>
      </c>
      <c r="G323" s="174" t="s">
        <v>21</v>
      </c>
      <c r="H323" s="110" t="s">
        <v>432</v>
      </c>
      <c r="I323" s="104" t="s">
        <v>29</v>
      </c>
      <c r="J323" s="104" t="s">
        <v>29</v>
      </c>
      <c r="K323" s="384">
        <f t="shared" ref="K323:M325" si="80">K324</f>
        <v>0</v>
      </c>
      <c r="L323" s="192">
        <f t="shared" si="80"/>
        <v>0</v>
      </c>
      <c r="M323" s="199">
        <f t="shared" si="80"/>
        <v>0</v>
      </c>
    </row>
    <row r="324" spans="1:13" ht="17.25" customHeight="1" x14ac:dyDescent="0.2">
      <c r="A324" s="496" t="s">
        <v>128</v>
      </c>
      <c r="B324" s="175" t="s">
        <v>581</v>
      </c>
      <c r="C324" s="174" t="s">
        <v>26</v>
      </c>
      <c r="D324" s="176" t="s">
        <v>22</v>
      </c>
      <c r="E324" s="99" t="s">
        <v>17</v>
      </c>
      <c r="F324" s="269" t="s">
        <v>420</v>
      </c>
      <c r="G324" s="174" t="s">
        <v>21</v>
      </c>
      <c r="H324" s="110" t="s">
        <v>432</v>
      </c>
      <c r="I324" s="104" t="s">
        <v>60</v>
      </c>
      <c r="J324" s="104" t="s">
        <v>29</v>
      </c>
      <c r="K324" s="384">
        <f t="shared" si="80"/>
        <v>0</v>
      </c>
      <c r="L324" s="192">
        <f t="shared" si="80"/>
        <v>0</v>
      </c>
      <c r="M324" s="199">
        <f t="shared" si="80"/>
        <v>0</v>
      </c>
    </row>
    <row r="325" spans="1:13" ht="15" customHeight="1" x14ac:dyDescent="0.2">
      <c r="A325" s="512" t="s">
        <v>127</v>
      </c>
      <c r="B325" s="433" t="s">
        <v>581</v>
      </c>
      <c r="C325" s="434" t="s">
        <v>26</v>
      </c>
      <c r="D325" s="435" t="s">
        <v>22</v>
      </c>
      <c r="E325" s="428" t="s">
        <v>17</v>
      </c>
      <c r="F325" s="448" t="s">
        <v>420</v>
      </c>
      <c r="G325" s="426" t="s">
        <v>21</v>
      </c>
      <c r="H325" s="466" t="s">
        <v>432</v>
      </c>
      <c r="I325" s="461" t="s">
        <v>19</v>
      </c>
      <c r="J325" s="461" t="s">
        <v>29</v>
      </c>
      <c r="K325" s="438">
        <f t="shared" si="80"/>
        <v>0</v>
      </c>
      <c r="L325" s="439">
        <f t="shared" si="80"/>
        <v>0</v>
      </c>
      <c r="M325" s="440">
        <f t="shared" si="80"/>
        <v>0</v>
      </c>
    </row>
    <row r="326" spans="1:13" x14ac:dyDescent="0.2">
      <c r="A326" s="490" t="s">
        <v>7</v>
      </c>
      <c r="B326" s="175" t="s">
        <v>581</v>
      </c>
      <c r="C326" s="174" t="s">
        <v>26</v>
      </c>
      <c r="D326" s="176" t="s">
        <v>22</v>
      </c>
      <c r="E326" s="177" t="s">
        <v>17</v>
      </c>
      <c r="F326" s="269" t="s">
        <v>420</v>
      </c>
      <c r="G326" s="178" t="s">
        <v>21</v>
      </c>
      <c r="H326" s="110" t="s">
        <v>432</v>
      </c>
      <c r="I326" s="180" t="s">
        <v>19</v>
      </c>
      <c r="J326" s="181" t="s">
        <v>31</v>
      </c>
      <c r="K326" s="385">
        <f>SUM(K327:K327)</f>
        <v>0</v>
      </c>
      <c r="L326" s="196">
        <f>SUM(L327:L327)</f>
        <v>0</v>
      </c>
      <c r="M326" s="197">
        <f>SUM(M327:M327)</f>
        <v>0</v>
      </c>
    </row>
    <row r="327" spans="1:13" x14ac:dyDescent="0.2">
      <c r="A327" s="504" t="s">
        <v>8</v>
      </c>
      <c r="B327" s="339" t="s">
        <v>581</v>
      </c>
      <c r="C327" s="340" t="s">
        <v>26</v>
      </c>
      <c r="D327" s="341" t="s">
        <v>22</v>
      </c>
      <c r="E327" s="342" t="s">
        <v>17</v>
      </c>
      <c r="F327" s="340" t="s">
        <v>420</v>
      </c>
      <c r="G327" s="340" t="s">
        <v>21</v>
      </c>
      <c r="H327" s="348" t="s">
        <v>432</v>
      </c>
      <c r="I327" s="344" t="s">
        <v>19</v>
      </c>
      <c r="J327" s="344" t="s">
        <v>62</v>
      </c>
      <c r="K327" s="386">
        <v>0</v>
      </c>
      <c r="L327" s="346">
        <v>0</v>
      </c>
      <c r="M327" s="347">
        <v>0</v>
      </c>
    </row>
    <row r="328" spans="1:13" ht="13.5" x14ac:dyDescent="0.25">
      <c r="A328" s="617" t="s">
        <v>443</v>
      </c>
      <c r="B328" s="618" t="s">
        <v>581</v>
      </c>
      <c r="C328" s="619" t="s">
        <v>26</v>
      </c>
      <c r="D328" s="620" t="s">
        <v>22</v>
      </c>
      <c r="E328" s="621" t="s">
        <v>17</v>
      </c>
      <c r="F328" s="619" t="s">
        <v>441</v>
      </c>
      <c r="G328" s="619" t="s">
        <v>28</v>
      </c>
      <c r="H328" s="622" t="s">
        <v>92</v>
      </c>
      <c r="I328" s="623" t="s">
        <v>29</v>
      </c>
      <c r="J328" s="623" t="s">
        <v>29</v>
      </c>
      <c r="K328" s="624">
        <f>K329</f>
        <v>1429.9299999999998</v>
      </c>
      <c r="L328" s="624">
        <f t="shared" ref="L328:M328" si="81">L329</f>
        <v>0</v>
      </c>
      <c r="M328" s="624">
        <f t="shared" si="81"/>
        <v>0</v>
      </c>
    </row>
    <row r="329" spans="1:13" ht="31.5" customHeight="1" x14ac:dyDescent="0.2">
      <c r="A329" s="625" t="s">
        <v>440</v>
      </c>
      <c r="B329" s="618" t="s">
        <v>581</v>
      </c>
      <c r="C329" s="619" t="s">
        <v>26</v>
      </c>
      <c r="D329" s="620" t="s">
        <v>22</v>
      </c>
      <c r="E329" s="621" t="s">
        <v>17</v>
      </c>
      <c r="F329" s="619" t="s">
        <v>441</v>
      </c>
      <c r="G329" s="619" t="s">
        <v>442</v>
      </c>
      <c r="H329" s="622" t="s">
        <v>92</v>
      </c>
      <c r="I329" s="623" t="s">
        <v>29</v>
      </c>
      <c r="J329" s="623" t="s">
        <v>29</v>
      </c>
      <c r="K329" s="624">
        <f>K330+K335</f>
        <v>1429.9299999999998</v>
      </c>
      <c r="L329" s="624">
        <f t="shared" ref="L329:M329" si="82">L330+L335</f>
        <v>0</v>
      </c>
      <c r="M329" s="624">
        <f t="shared" si="82"/>
        <v>0</v>
      </c>
    </row>
    <row r="330" spans="1:13" ht="25.5" customHeight="1" x14ac:dyDescent="0.2">
      <c r="A330" s="502" t="s">
        <v>587</v>
      </c>
      <c r="B330" s="268" t="s">
        <v>581</v>
      </c>
      <c r="C330" s="269" t="s">
        <v>26</v>
      </c>
      <c r="D330" s="613" t="s">
        <v>22</v>
      </c>
      <c r="E330" s="270" t="s">
        <v>17</v>
      </c>
      <c r="F330" s="269" t="s">
        <v>441</v>
      </c>
      <c r="G330" s="269" t="s">
        <v>442</v>
      </c>
      <c r="H330" s="179" t="s">
        <v>585</v>
      </c>
      <c r="I330" s="181" t="s">
        <v>29</v>
      </c>
      <c r="J330" s="181" t="s">
        <v>29</v>
      </c>
      <c r="K330" s="387">
        <f>K331</f>
        <v>1134.444</v>
      </c>
      <c r="L330" s="387">
        <f t="shared" ref="L330:M330" si="83">L331</f>
        <v>0</v>
      </c>
      <c r="M330" s="387">
        <f t="shared" si="83"/>
        <v>0</v>
      </c>
    </row>
    <row r="331" spans="1:13" ht="15.75" customHeight="1" x14ac:dyDescent="0.2">
      <c r="A331" s="496" t="s">
        <v>128</v>
      </c>
      <c r="B331" s="268" t="s">
        <v>581</v>
      </c>
      <c r="C331" s="269" t="s">
        <v>26</v>
      </c>
      <c r="D331" s="613" t="s">
        <v>22</v>
      </c>
      <c r="E331" s="270" t="s">
        <v>17</v>
      </c>
      <c r="F331" s="269" t="s">
        <v>441</v>
      </c>
      <c r="G331" s="269" t="s">
        <v>442</v>
      </c>
      <c r="H331" s="179" t="s">
        <v>585</v>
      </c>
      <c r="I331" s="181" t="s">
        <v>60</v>
      </c>
      <c r="J331" s="181" t="s">
        <v>29</v>
      </c>
      <c r="K331" s="387">
        <f>K332</f>
        <v>1134.444</v>
      </c>
      <c r="L331" s="387">
        <f t="shared" ref="L331:M331" si="84">L332</f>
        <v>0</v>
      </c>
      <c r="M331" s="387">
        <f t="shared" si="84"/>
        <v>0</v>
      </c>
    </row>
    <row r="332" spans="1:13" x14ac:dyDescent="0.2">
      <c r="A332" s="614" t="s">
        <v>127</v>
      </c>
      <c r="B332" s="268" t="s">
        <v>581</v>
      </c>
      <c r="C332" s="269" t="s">
        <v>26</v>
      </c>
      <c r="D332" s="613" t="s">
        <v>22</v>
      </c>
      <c r="E332" s="270" t="s">
        <v>17</v>
      </c>
      <c r="F332" s="269" t="s">
        <v>441</v>
      </c>
      <c r="G332" s="269" t="s">
        <v>442</v>
      </c>
      <c r="H332" s="179" t="s">
        <v>585</v>
      </c>
      <c r="I332" s="181" t="s">
        <v>19</v>
      </c>
      <c r="J332" s="181" t="s">
        <v>29</v>
      </c>
      <c r="K332" s="387">
        <f>K333</f>
        <v>1134.444</v>
      </c>
      <c r="L332" s="387">
        <f t="shared" ref="L332:M332" si="85">L333</f>
        <v>0</v>
      </c>
      <c r="M332" s="387">
        <f t="shared" si="85"/>
        <v>0</v>
      </c>
    </row>
    <row r="333" spans="1:13" x14ac:dyDescent="0.2">
      <c r="A333" s="490" t="s">
        <v>7</v>
      </c>
      <c r="B333" s="372" t="s">
        <v>581</v>
      </c>
      <c r="C333" s="373" t="s">
        <v>26</v>
      </c>
      <c r="D333" s="374" t="s">
        <v>22</v>
      </c>
      <c r="E333" s="375" t="s">
        <v>17</v>
      </c>
      <c r="F333" s="373" t="s">
        <v>441</v>
      </c>
      <c r="G333" s="373" t="s">
        <v>442</v>
      </c>
      <c r="H333" s="626" t="s">
        <v>585</v>
      </c>
      <c r="I333" s="377" t="s">
        <v>19</v>
      </c>
      <c r="J333" s="377" t="s">
        <v>31</v>
      </c>
      <c r="K333" s="388">
        <f>K334</f>
        <v>1134.444</v>
      </c>
      <c r="L333" s="388">
        <f t="shared" ref="L333:M333" si="86">L334</f>
        <v>0</v>
      </c>
      <c r="M333" s="388">
        <f t="shared" si="86"/>
        <v>0</v>
      </c>
    </row>
    <row r="334" spans="1:13" x14ac:dyDescent="0.2">
      <c r="A334" s="616" t="s">
        <v>8</v>
      </c>
      <c r="B334" s="339" t="s">
        <v>581</v>
      </c>
      <c r="C334" s="340" t="s">
        <v>26</v>
      </c>
      <c r="D334" s="341" t="s">
        <v>22</v>
      </c>
      <c r="E334" s="342" t="s">
        <v>17</v>
      </c>
      <c r="F334" s="340" t="s">
        <v>441</v>
      </c>
      <c r="G334" s="340" t="s">
        <v>442</v>
      </c>
      <c r="H334" s="337" t="s">
        <v>585</v>
      </c>
      <c r="I334" s="344" t="s">
        <v>19</v>
      </c>
      <c r="J334" s="344" t="s">
        <v>62</v>
      </c>
      <c r="K334" s="386">
        <v>1134.444</v>
      </c>
      <c r="L334" s="346"/>
      <c r="M334" s="347"/>
    </row>
    <row r="335" spans="1:13" ht="24" customHeight="1" x14ac:dyDescent="0.2">
      <c r="A335" s="615" t="s">
        <v>588</v>
      </c>
      <c r="B335" s="268" t="s">
        <v>581</v>
      </c>
      <c r="C335" s="269" t="s">
        <v>26</v>
      </c>
      <c r="D335" s="613" t="s">
        <v>22</v>
      </c>
      <c r="E335" s="270" t="s">
        <v>17</v>
      </c>
      <c r="F335" s="269" t="s">
        <v>441</v>
      </c>
      <c r="G335" s="269" t="s">
        <v>442</v>
      </c>
      <c r="H335" s="179" t="s">
        <v>586</v>
      </c>
      <c r="I335" s="181" t="s">
        <v>29</v>
      </c>
      <c r="J335" s="181" t="s">
        <v>29</v>
      </c>
      <c r="K335" s="387">
        <f>K336</f>
        <v>295.48599999999999</v>
      </c>
      <c r="L335" s="387">
        <f t="shared" ref="L335:M335" si="87">L336</f>
        <v>0</v>
      </c>
      <c r="M335" s="387">
        <f t="shared" si="87"/>
        <v>0</v>
      </c>
    </row>
    <row r="336" spans="1:13" ht="14.25" customHeight="1" x14ac:dyDescent="0.2">
      <c r="A336" s="496" t="s">
        <v>128</v>
      </c>
      <c r="B336" s="268" t="s">
        <v>581</v>
      </c>
      <c r="C336" s="269" t="s">
        <v>26</v>
      </c>
      <c r="D336" s="613" t="s">
        <v>22</v>
      </c>
      <c r="E336" s="270" t="s">
        <v>17</v>
      </c>
      <c r="F336" s="269" t="s">
        <v>441</v>
      </c>
      <c r="G336" s="269" t="s">
        <v>442</v>
      </c>
      <c r="H336" s="179" t="s">
        <v>586</v>
      </c>
      <c r="I336" s="181" t="s">
        <v>60</v>
      </c>
      <c r="J336" s="181" t="s">
        <v>29</v>
      </c>
      <c r="K336" s="387">
        <f>K337</f>
        <v>295.48599999999999</v>
      </c>
      <c r="L336" s="387">
        <f t="shared" ref="L336:M336" si="88">L337</f>
        <v>0</v>
      </c>
      <c r="M336" s="387">
        <f t="shared" si="88"/>
        <v>0</v>
      </c>
    </row>
    <row r="337" spans="1:13" x14ac:dyDescent="0.2">
      <c r="A337" s="614" t="s">
        <v>127</v>
      </c>
      <c r="B337" s="268" t="s">
        <v>581</v>
      </c>
      <c r="C337" s="269" t="s">
        <v>26</v>
      </c>
      <c r="D337" s="613" t="s">
        <v>22</v>
      </c>
      <c r="E337" s="270" t="s">
        <v>17</v>
      </c>
      <c r="F337" s="269" t="s">
        <v>441</v>
      </c>
      <c r="G337" s="269" t="s">
        <v>442</v>
      </c>
      <c r="H337" s="179" t="s">
        <v>586</v>
      </c>
      <c r="I337" s="181" t="s">
        <v>19</v>
      </c>
      <c r="J337" s="181" t="s">
        <v>29</v>
      </c>
      <c r="K337" s="387">
        <f>K338</f>
        <v>295.48599999999999</v>
      </c>
      <c r="L337" s="387">
        <f t="shared" ref="L337:M337" si="89">L338</f>
        <v>0</v>
      </c>
      <c r="M337" s="387">
        <f t="shared" si="89"/>
        <v>0</v>
      </c>
    </row>
    <row r="338" spans="1:13" x14ac:dyDescent="0.2">
      <c r="A338" s="490" t="s">
        <v>7</v>
      </c>
      <c r="B338" s="268" t="s">
        <v>581</v>
      </c>
      <c r="C338" s="269" t="s">
        <v>26</v>
      </c>
      <c r="D338" s="613" t="s">
        <v>22</v>
      </c>
      <c r="E338" s="270" t="s">
        <v>17</v>
      </c>
      <c r="F338" s="269" t="s">
        <v>441</v>
      </c>
      <c r="G338" s="269" t="s">
        <v>442</v>
      </c>
      <c r="H338" s="179" t="s">
        <v>586</v>
      </c>
      <c r="I338" s="181" t="s">
        <v>19</v>
      </c>
      <c r="J338" s="181" t="s">
        <v>31</v>
      </c>
      <c r="K338" s="387">
        <f>K339</f>
        <v>295.48599999999999</v>
      </c>
      <c r="L338" s="387">
        <f t="shared" ref="L338:M338" si="90">L339</f>
        <v>0</v>
      </c>
      <c r="M338" s="387">
        <f t="shared" si="90"/>
        <v>0</v>
      </c>
    </row>
    <row r="339" spans="1:13" x14ac:dyDescent="0.2">
      <c r="A339" s="616" t="s">
        <v>8</v>
      </c>
      <c r="B339" s="339" t="s">
        <v>581</v>
      </c>
      <c r="C339" s="340" t="s">
        <v>26</v>
      </c>
      <c r="D339" s="341" t="s">
        <v>22</v>
      </c>
      <c r="E339" s="342" t="s">
        <v>17</v>
      </c>
      <c r="F339" s="340" t="s">
        <v>441</v>
      </c>
      <c r="G339" s="340" t="s">
        <v>442</v>
      </c>
      <c r="H339" s="337" t="s">
        <v>586</v>
      </c>
      <c r="I339" s="344" t="s">
        <v>19</v>
      </c>
      <c r="J339" s="344" t="s">
        <v>62</v>
      </c>
      <c r="K339" s="386">
        <v>295.48599999999999</v>
      </c>
      <c r="L339" s="346"/>
      <c r="M339" s="347"/>
    </row>
    <row r="340" spans="1:13" ht="12.75" x14ac:dyDescent="0.2">
      <c r="A340" s="506" t="s">
        <v>156</v>
      </c>
      <c r="B340" s="279" t="s">
        <v>581</v>
      </c>
      <c r="C340" s="288" t="s">
        <v>21</v>
      </c>
      <c r="D340" s="289" t="s">
        <v>28</v>
      </c>
      <c r="E340" s="290" t="s">
        <v>28</v>
      </c>
      <c r="F340" s="269" t="s">
        <v>420</v>
      </c>
      <c r="G340" s="288" t="s">
        <v>28</v>
      </c>
      <c r="H340" s="289" t="s">
        <v>92</v>
      </c>
      <c r="I340" s="283" t="s">
        <v>29</v>
      </c>
      <c r="J340" s="283" t="s">
        <v>29</v>
      </c>
      <c r="K340" s="403">
        <f>K341</f>
        <v>0.52500000000000002</v>
      </c>
      <c r="L340" s="291">
        <f>L341</f>
        <v>0.52500000000000002</v>
      </c>
      <c r="M340" s="292">
        <f>M341</f>
        <v>0.52500000000000002</v>
      </c>
    </row>
    <row r="341" spans="1:13" x14ac:dyDescent="0.2">
      <c r="A341" s="10" t="s">
        <v>157</v>
      </c>
      <c r="B341" s="175" t="s">
        <v>581</v>
      </c>
      <c r="C341" s="178" t="s">
        <v>21</v>
      </c>
      <c r="D341" s="179" t="s">
        <v>21</v>
      </c>
      <c r="E341" s="177" t="s">
        <v>28</v>
      </c>
      <c r="F341" s="269" t="s">
        <v>420</v>
      </c>
      <c r="G341" s="178" t="s">
        <v>28</v>
      </c>
      <c r="H341" s="179" t="s">
        <v>92</v>
      </c>
      <c r="I341" s="100" t="s">
        <v>29</v>
      </c>
      <c r="J341" s="100" t="s">
        <v>29</v>
      </c>
      <c r="K341" s="394">
        <f>K344</f>
        <v>0.52500000000000002</v>
      </c>
      <c r="L341" s="208">
        <f>L344</f>
        <v>0.52500000000000002</v>
      </c>
      <c r="M341" s="209">
        <f>M344</f>
        <v>0.52500000000000002</v>
      </c>
    </row>
    <row r="342" spans="1:13" ht="24" x14ac:dyDescent="0.2">
      <c r="A342" s="10" t="s">
        <v>578</v>
      </c>
      <c r="B342" s="175" t="s">
        <v>581</v>
      </c>
      <c r="C342" s="178" t="s">
        <v>21</v>
      </c>
      <c r="D342" s="179" t="s">
        <v>21</v>
      </c>
      <c r="E342" s="177" t="s">
        <v>17</v>
      </c>
      <c r="F342" s="174" t="s">
        <v>91</v>
      </c>
      <c r="G342" s="178" t="s">
        <v>28</v>
      </c>
      <c r="H342" s="179" t="s">
        <v>92</v>
      </c>
      <c r="I342" s="102" t="s">
        <v>29</v>
      </c>
      <c r="J342" s="102" t="s">
        <v>29</v>
      </c>
      <c r="K342" s="393">
        <f>K341</f>
        <v>0.52500000000000002</v>
      </c>
      <c r="L342" s="210">
        <f>L341</f>
        <v>0.52500000000000002</v>
      </c>
      <c r="M342" s="211">
        <f>M341</f>
        <v>0.52500000000000002</v>
      </c>
    </row>
    <row r="343" spans="1:13" x14ac:dyDescent="0.2">
      <c r="A343" s="577" t="s">
        <v>419</v>
      </c>
      <c r="B343" s="536" t="s">
        <v>581</v>
      </c>
      <c r="C343" s="578" t="s">
        <v>21</v>
      </c>
      <c r="D343" s="579" t="s">
        <v>21</v>
      </c>
      <c r="E343" s="580" t="s">
        <v>17</v>
      </c>
      <c r="F343" s="537" t="s">
        <v>420</v>
      </c>
      <c r="G343" s="578" t="s">
        <v>28</v>
      </c>
      <c r="H343" s="579" t="s">
        <v>92</v>
      </c>
      <c r="I343" s="581" t="s">
        <v>29</v>
      </c>
      <c r="J343" s="581" t="s">
        <v>29</v>
      </c>
      <c r="K343" s="393">
        <f>K344</f>
        <v>0.52500000000000002</v>
      </c>
      <c r="L343" s="393">
        <f t="shared" ref="L343:M343" si="91">L344</f>
        <v>0.52500000000000002</v>
      </c>
      <c r="M343" s="393">
        <f t="shared" si="91"/>
        <v>0.52500000000000002</v>
      </c>
    </row>
    <row r="344" spans="1:13" ht="36" x14ac:dyDescent="0.2">
      <c r="A344" s="603" t="s">
        <v>422</v>
      </c>
      <c r="B344" s="544" t="s">
        <v>581</v>
      </c>
      <c r="C344" s="559" t="s">
        <v>21</v>
      </c>
      <c r="D344" s="560" t="s">
        <v>21</v>
      </c>
      <c r="E344" s="561" t="s">
        <v>17</v>
      </c>
      <c r="F344" s="548" t="s">
        <v>420</v>
      </c>
      <c r="G344" s="559" t="s">
        <v>27</v>
      </c>
      <c r="H344" s="560" t="s">
        <v>92</v>
      </c>
      <c r="I344" s="562" t="s">
        <v>29</v>
      </c>
      <c r="J344" s="562" t="s">
        <v>29</v>
      </c>
      <c r="K344" s="599">
        <f t="shared" ref="K344:M347" si="92">K345</f>
        <v>0.52500000000000002</v>
      </c>
      <c r="L344" s="607">
        <f t="shared" si="92"/>
        <v>0.52500000000000002</v>
      </c>
      <c r="M344" s="608">
        <f t="shared" si="92"/>
        <v>0.52500000000000002</v>
      </c>
    </row>
    <row r="345" spans="1:13" ht="25.5" customHeight="1" x14ac:dyDescent="0.2">
      <c r="A345" s="521" t="s">
        <v>158</v>
      </c>
      <c r="B345" s="175" t="s">
        <v>582</v>
      </c>
      <c r="C345" s="174" t="s">
        <v>21</v>
      </c>
      <c r="D345" s="176" t="s">
        <v>21</v>
      </c>
      <c r="E345" s="99" t="s">
        <v>17</v>
      </c>
      <c r="F345" s="269" t="s">
        <v>420</v>
      </c>
      <c r="G345" s="174" t="s">
        <v>27</v>
      </c>
      <c r="H345" s="176" t="s">
        <v>159</v>
      </c>
      <c r="I345" s="100" t="s">
        <v>29</v>
      </c>
      <c r="J345" s="100" t="s">
        <v>29</v>
      </c>
      <c r="K345" s="394">
        <f t="shared" si="92"/>
        <v>0.52500000000000002</v>
      </c>
      <c r="L345" s="208">
        <f t="shared" si="92"/>
        <v>0.52500000000000002</v>
      </c>
      <c r="M345" s="209">
        <f t="shared" si="92"/>
        <v>0.52500000000000002</v>
      </c>
    </row>
    <row r="346" spans="1:13" x14ac:dyDescent="0.2">
      <c r="A346" s="489" t="s">
        <v>79</v>
      </c>
      <c r="B346" s="433" t="s">
        <v>581</v>
      </c>
      <c r="C346" s="426" t="s">
        <v>21</v>
      </c>
      <c r="D346" s="427" t="s">
        <v>21</v>
      </c>
      <c r="E346" s="428" t="s">
        <v>17</v>
      </c>
      <c r="F346" s="448" t="s">
        <v>420</v>
      </c>
      <c r="G346" s="426" t="s">
        <v>27</v>
      </c>
      <c r="H346" s="427" t="s">
        <v>159</v>
      </c>
      <c r="I346" s="429" t="s">
        <v>52</v>
      </c>
      <c r="J346" s="429" t="s">
        <v>29</v>
      </c>
      <c r="K346" s="469">
        <f t="shared" si="92"/>
        <v>0.52500000000000002</v>
      </c>
      <c r="L346" s="470">
        <f t="shared" si="92"/>
        <v>0.52500000000000002</v>
      </c>
      <c r="M346" s="471">
        <f t="shared" si="92"/>
        <v>0.52500000000000002</v>
      </c>
    </row>
    <row r="347" spans="1:13" x14ac:dyDescent="0.2">
      <c r="A347" s="510" t="s">
        <v>110</v>
      </c>
      <c r="B347" s="175" t="s">
        <v>581</v>
      </c>
      <c r="C347" s="178" t="s">
        <v>21</v>
      </c>
      <c r="D347" s="179" t="s">
        <v>21</v>
      </c>
      <c r="E347" s="177" t="s">
        <v>17</v>
      </c>
      <c r="F347" s="269" t="s">
        <v>420</v>
      </c>
      <c r="G347" s="178" t="s">
        <v>27</v>
      </c>
      <c r="H347" s="179" t="s">
        <v>159</v>
      </c>
      <c r="I347" s="102" t="s">
        <v>52</v>
      </c>
      <c r="J347" s="102" t="s">
        <v>53</v>
      </c>
      <c r="K347" s="393">
        <f t="shared" si="92"/>
        <v>0.52500000000000002</v>
      </c>
      <c r="L347" s="210">
        <f t="shared" si="92"/>
        <v>0.52500000000000002</v>
      </c>
      <c r="M347" s="211">
        <f t="shared" si="92"/>
        <v>0.52500000000000002</v>
      </c>
    </row>
    <row r="348" spans="1:13" x14ac:dyDescent="0.2">
      <c r="A348" s="504" t="s">
        <v>13</v>
      </c>
      <c r="B348" s="339" t="s">
        <v>581</v>
      </c>
      <c r="C348" s="340" t="s">
        <v>21</v>
      </c>
      <c r="D348" s="341" t="s">
        <v>21</v>
      </c>
      <c r="E348" s="342" t="s">
        <v>17</v>
      </c>
      <c r="F348" s="340" t="s">
        <v>420</v>
      </c>
      <c r="G348" s="340" t="s">
        <v>27</v>
      </c>
      <c r="H348" s="341" t="s">
        <v>159</v>
      </c>
      <c r="I348" s="352" t="s">
        <v>52</v>
      </c>
      <c r="J348" s="352" t="s">
        <v>54</v>
      </c>
      <c r="K348" s="404">
        <v>0.52500000000000002</v>
      </c>
      <c r="L348" s="353">
        <v>0.52500000000000002</v>
      </c>
      <c r="M348" s="354">
        <v>0.52500000000000002</v>
      </c>
    </row>
    <row r="349" spans="1:13" ht="12.75" x14ac:dyDescent="0.2">
      <c r="A349" s="522" t="s">
        <v>160</v>
      </c>
      <c r="B349" s="279" t="s">
        <v>581</v>
      </c>
      <c r="C349" s="280" t="s">
        <v>27</v>
      </c>
      <c r="D349" s="281" t="s">
        <v>28</v>
      </c>
      <c r="E349" s="282" t="s">
        <v>28</v>
      </c>
      <c r="F349" s="269" t="s">
        <v>420</v>
      </c>
      <c r="G349" s="280" t="s">
        <v>28</v>
      </c>
      <c r="H349" s="281" t="s">
        <v>92</v>
      </c>
      <c r="I349" s="283" t="s">
        <v>29</v>
      </c>
      <c r="J349" s="283" t="s">
        <v>29</v>
      </c>
      <c r="K349" s="403">
        <f>K350+K378</f>
        <v>2008.1716100000001</v>
      </c>
      <c r="L349" s="291">
        <f>L350+L378</f>
        <v>1046.3409999999999</v>
      </c>
      <c r="M349" s="292">
        <f>M350+M378</f>
        <v>763.62428</v>
      </c>
    </row>
    <row r="350" spans="1:13" x14ac:dyDescent="0.2">
      <c r="A350" s="10" t="s">
        <v>161</v>
      </c>
      <c r="B350" s="175" t="s">
        <v>581</v>
      </c>
      <c r="C350" s="174" t="s">
        <v>27</v>
      </c>
      <c r="D350" s="176" t="s">
        <v>17</v>
      </c>
      <c r="E350" s="99" t="s">
        <v>28</v>
      </c>
      <c r="F350" s="269" t="s">
        <v>420</v>
      </c>
      <c r="G350" s="174" t="s">
        <v>28</v>
      </c>
      <c r="H350" s="176" t="s">
        <v>92</v>
      </c>
      <c r="I350" s="100" t="s">
        <v>29</v>
      </c>
      <c r="J350" s="100" t="s">
        <v>29</v>
      </c>
      <c r="K350" s="394">
        <f t="shared" ref="K350:K356" si="93">K351</f>
        <v>2008.1716100000001</v>
      </c>
      <c r="L350" s="208">
        <f>L351</f>
        <v>1046.3409999999999</v>
      </c>
      <c r="M350" s="209">
        <f>M351</f>
        <v>763.62428</v>
      </c>
    </row>
    <row r="351" spans="1:13" ht="24" x14ac:dyDescent="0.2">
      <c r="A351" s="10" t="s">
        <v>578</v>
      </c>
      <c r="B351" s="175" t="s">
        <v>581</v>
      </c>
      <c r="C351" s="174" t="s">
        <v>27</v>
      </c>
      <c r="D351" s="176" t="s">
        <v>17</v>
      </c>
      <c r="E351" s="99" t="s">
        <v>17</v>
      </c>
      <c r="F351" s="174" t="s">
        <v>91</v>
      </c>
      <c r="G351" s="174" t="s">
        <v>28</v>
      </c>
      <c r="H351" s="176" t="s">
        <v>92</v>
      </c>
      <c r="I351" s="100" t="s">
        <v>29</v>
      </c>
      <c r="J351" s="102"/>
      <c r="K351" s="393">
        <f>K353</f>
        <v>2008.1716100000001</v>
      </c>
      <c r="L351" s="210">
        <f>L353</f>
        <v>1046.3409999999999</v>
      </c>
      <c r="M351" s="211">
        <f>M353</f>
        <v>763.62428</v>
      </c>
    </row>
    <row r="352" spans="1:13" x14ac:dyDescent="0.2">
      <c r="A352" s="577" t="s">
        <v>419</v>
      </c>
      <c r="B352" s="536" t="s">
        <v>581</v>
      </c>
      <c r="C352" s="578" t="s">
        <v>27</v>
      </c>
      <c r="D352" s="579" t="s">
        <v>17</v>
      </c>
      <c r="E352" s="580" t="s">
        <v>17</v>
      </c>
      <c r="F352" s="537" t="s">
        <v>420</v>
      </c>
      <c r="G352" s="578" t="s">
        <v>28</v>
      </c>
      <c r="H352" s="579" t="s">
        <v>92</v>
      </c>
      <c r="I352" s="581" t="s">
        <v>29</v>
      </c>
      <c r="J352" s="581" t="s">
        <v>29</v>
      </c>
      <c r="K352" s="393">
        <f>K353</f>
        <v>2008.1716100000001</v>
      </c>
      <c r="L352" s="393">
        <f t="shared" ref="L352:M352" si="94">L353</f>
        <v>1046.3409999999999</v>
      </c>
      <c r="M352" s="393">
        <f t="shared" si="94"/>
        <v>763.62428</v>
      </c>
    </row>
    <row r="353" spans="1:13" ht="24" x14ac:dyDescent="0.2">
      <c r="A353" s="603" t="s">
        <v>590</v>
      </c>
      <c r="B353" s="544" t="s">
        <v>581</v>
      </c>
      <c r="C353" s="545" t="s">
        <v>27</v>
      </c>
      <c r="D353" s="560" t="s">
        <v>17</v>
      </c>
      <c r="E353" s="547" t="s">
        <v>17</v>
      </c>
      <c r="F353" s="548" t="s">
        <v>420</v>
      </c>
      <c r="G353" s="545" t="s">
        <v>23</v>
      </c>
      <c r="H353" s="560" t="s">
        <v>92</v>
      </c>
      <c r="I353" s="562" t="s">
        <v>29</v>
      </c>
      <c r="J353" s="562" t="s">
        <v>29</v>
      </c>
      <c r="K353" s="599">
        <f>K354+K358+K370</f>
        <v>2008.1716100000001</v>
      </c>
      <c r="L353" s="600">
        <f>L354+L358+L370</f>
        <v>1046.3409999999999</v>
      </c>
      <c r="M353" s="601">
        <f>M354+M358+M370</f>
        <v>763.62428</v>
      </c>
    </row>
    <row r="354" spans="1:13" ht="24.75" customHeight="1" x14ac:dyDescent="0.2">
      <c r="A354" s="523" t="s">
        <v>589</v>
      </c>
      <c r="B354" s="175" t="s">
        <v>581</v>
      </c>
      <c r="C354" s="174" t="s">
        <v>27</v>
      </c>
      <c r="D354" s="179" t="s">
        <v>17</v>
      </c>
      <c r="E354" s="99" t="s">
        <v>17</v>
      </c>
      <c r="F354" s="269" t="s">
        <v>420</v>
      </c>
      <c r="G354" s="174" t="s">
        <v>23</v>
      </c>
      <c r="H354" s="179" t="s">
        <v>591</v>
      </c>
      <c r="I354" s="102" t="s">
        <v>29</v>
      </c>
      <c r="J354" s="102" t="s">
        <v>29</v>
      </c>
      <c r="K354" s="393">
        <f>K355+K362+K367</f>
        <v>1927.5869200000002</v>
      </c>
      <c r="L354" s="210">
        <f>L355+L362+L367</f>
        <v>965.75630999999998</v>
      </c>
      <c r="M354" s="211">
        <f>M355+M362+M367</f>
        <v>683.03958999999998</v>
      </c>
    </row>
    <row r="355" spans="1:13" ht="33.75" x14ac:dyDescent="0.2">
      <c r="A355" s="489" t="s">
        <v>592</v>
      </c>
      <c r="B355" s="433" t="s">
        <v>581</v>
      </c>
      <c r="C355" s="434" t="s">
        <v>27</v>
      </c>
      <c r="D355" s="427" t="s">
        <v>17</v>
      </c>
      <c r="E355" s="436" t="s">
        <v>17</v>
      </c>
      <c r="F355" s="448" t="s">
        <v>420</v>
      </c>
      <c r="G355" s="434" t="s">
        <v>23</v>
      </c>
      <c r="H355" s="427" t="s">
        <v>591</v>
      </c>
      <c r="I355" s="429" t="s">
        <v>65</v>
      </c>
      <c r="J355" s="429" t="s">
        <v>29</v>
      </c>
      <c r="K355" s="469">
        <f>K356+K359</f>
        <v>417.25538999999998</v>
      </c>
      <c r="L355" s="470">
        <f>L356+L359</f>
        <v>443.29539</v>
      </c>
      <c r="M355" s="471">
        <f>M356+M359</f>
        <v>469.33538999999996</v>
      </c>
    </row>
    <row r="356" spans="1:13" x14ac:dyDescent="0.2">
      <c r="A356" s="490" t="s">
        <v>66</v>
      </c>
      <c r="B356" s="175" t="s">
        <v>581</v>
      </c>
      <c r="C356" s="174" t="s">
        <v>27</v>
      </c>
      <c r="D356" s="179" t="s">
        <v>17</v>
      </c>
      <c r="E356" s="99" t="s">
        <v>17</v>
      </c>
      <c r="F356" s="269" t="s">
        <v>420</v>
      </c>
      <c r="G356" s="174" t="s">
        <v>23</v>
      </c>
      <c r="H356" s="179" t="s">
        <v>591</v>
      </c>
      <c r="I356" s="102" t="s">
        <v>64</v>
      </c>
      <c r="J356" s="102" t="s">
        <v>57</v>
      </c>
      <c r="K356" s="393">
        <f t="shared" si="93"/>
        <v>320.47264999999999</v>
      </c>
      <c r="L356" s="210">
        <f>L357</f>
        <v>340.47264999999999</v>
      </c>
      <c r="M356" s="211">
        <f t="shared" ref="M356" si="95">M357</f>
        <v>360.47264999999999</v>
      </c>
    </row>
    <row r="357" spans="1:13" ht="10.5" customHeight="1" x14ac:dyDescent="0.2">
      <c r="A357" s="504" t="s">
        <v>177</v>
      </c>
      <c r="B357" s="339" t="s">
        <v>581</v>
      </c>
      <c r="C357" s="340" t="s">
        <v>27</v>
      </c>
      <c r="D357" s="341" t="s">
        <v>17</v>
      </c>
      <c r="E357" s="342" t="s">
        <v>17</v>
      </c>
      <c r="F357" s="340" t="s">
        <v>420</v>
      </c>
      <c r="G357" s="340" t="s">
        <v>23</v>
      </c>
      <c r="H357" s="341" t="s">
        <v>591</v>
      </c>
      <c r="I357" s="352" t="s">
        <v>64</v>
      </c>
      <c r="J357" s="352" t="s">
        <v>95</v>
      </c>
      <c r="K357" s="404">
        <v>320.47264999999999</v>
      </c>
      <c r="L357" s="353">
        <v>340.47264999999999</v>
      </c>
      <c r="M357" s="354">
        <v>360.47264999999999</v>
      </c>
    </row>
    <row r="358" spans="1:13" ht="0.75" hidden="1" customHeight="1" x14ac:dyDescent="0.2">
      <c r="A358" s="523" t="s">
        <v>162</v>
      </c>
      <c r="B358" s="175" t="s">
        <v>581</v>
      </c>
      <c r="C358" s="174" t="s">
        <v>27</v>
      </c>
      <c r="D358" s="176" t="s">
        <v>17</v>
      </c>
      <c r="E358" s="99" t="s">
        <v>17</v>
      </c>
      <c r="F358" s="269" t="s">
        <v>420</v>
      </c>
      <c r="G358" s="174" t="s">
        <v>27</v>
      </c>
      <c r="H358" s="176" t="s">
        <v>163</v>
      </c>
      <c r="I358" s="100" t="s">
        <v>29</v>
      </c>
      <c r="J358" s="100" t="s">
        <v>29</v>
      </c>
      <c r="K358" s="394">
        <v>0</v>
      </c>
      <c r="L358" s="208">
        <v>0</v>
      </c>
      <c r="M358" s="209">
        <v>0</v>
      </c>
    </row>
    <row r="359" spans="1:13" ht="22.5" x14ac:dyDescent="0.2">
      <c r="A359" s="489" t="s">
        <v>125</v>
      </c>
      <c r="B359" s="433" t="s">
        <v>581</v>
      </c>
      <c r="C359" s="434" t="s">
        <v>27</v>
      </c>
      <c r="D359" s="427" t="s">
        <v>17</v>
      </c>
      <c r="E359" s="436" t="s">
        <v>17</v>
      </c>
      <c r="F359" s="448" t="s">
        <v>420</v>
      </c>
      <c r="G359" s="434" t="s">
        <v>23</v>
      </c>
      <c r="H359" s="427" t="s">
        <v>591</v>
      </c>
      <c r="I359" s="429" t="s">
        <v>67</v>
      </c>
      <c r="J359" s="429" t="s">
        <v>29</v>
      </c>
      <c r="K359" s="469">
        <f>K360</f>
        <v>96.782740000000004</v>
      </c>
      <c r="L359" s="470">
        <f t="shared" ref="L359:M360" si="96">L360</f>
        <v>102.82274</v>
      </c>
      <c r="M359" s="471">
        <f t="shared" si="96"/>
        <v>108.86274</v>
      </c>
    </row>
    <row r="360" spans="1:13" x14ac:dyDescent="0.2">
      <c r="A360" s="490" t="s">
        <v>81</v>
      </c>
      <c r="B360" s="175" t="s">
        <v>581</v>
      </c>
      <c r="C360" s="174" t="s">
        <v>27</v>
      </c>
      <c r="D360" s="179" t="s">
        <v>17</v>
      </c>
      <c r="E360" s="99" t="s">
        <v>17</v>
      </c>
      <c r="F360" s="269" t="s">
        <v>420</v>
      </c>
      <c r="G360" s="174" t="s">
        <v>23</v>
      </c>
      <c r="H360" s="179" t="s">
        <v>591</v>
      </c>
      <c r="I360" s="102" t="s">
        <v>67</v>
      </c>
      <c r="J360" s="102" t="s">
        <v>57</v>
      </c>
      <c r="K360" s="393">
        <f>K361</f>
        <v>96.782740000000004</v>
      </c>
      <c r="L360" s="210">
        <f t="shared" si="96"/>
        <v>102.82274</v>
      </c>
      <c r="M360" s="211">
        <f t="shared" si="96"/>
        <v>108.86274</v>
      </c>
    </row>
    <row r="361" spans="1:13" x14ac:dyDescent="0.2">
      <c r="A361" s="488" t="s">
        <v>83</v>
      </c>
      <c r="B361" s="316" t="s">
        <v>581</v>
      </c>
      <c r="C361" s="317" t="s">
        <v>27</v>
      </c>
      <c r="D361" s="318" t="s">
        <v>17</v>
      </c>
      <c r="E361" s="319" t="s">
        <v>17</v>
      </c>
      <c r="F361" s="340" t="s">
        <v>420</v>
      </c>
      <c r="G361" s="317" t="s">
        <v>23</v>
      </c>
      <c r="H361" s="318" t="s">
        <v>591</v>
      </c>
      <c r="I361" s="355" t="s">
        <v>67</v>
      </c>
      <c r="J361" s="355" t="s">
        <v>96</v>
      </c>
      <c r="K361" s="405">
        <v>96.782740000000004</v>
      </c>
      <c r="L361" s="356">
        <v>102.82274</v>
      </c>
      <c r="M361" s="357">
        <v>108.86274</v>
      </c>
    </row>
    <row r="362" spans="1:13" ht="21.75" x14ac:dyDescent="0.2">
      <c r="A362" s="494" t="s">
        <v>593</v>
      </c>
      <c r="B362" s="433" t="s">
        <v>581</v>
      </c>
      <c r="C362" s="434" t="s">
        <v>27</v>
      </c>
      <c r="D362" s="427" t="s">
        <v>17</v>
      </c>
      <c r="E362" s="436" t="s">
        <v>17</v>
      </c>
      <c r="F362" s="448" t="s">
        <v>420</v>
      </c>
      <c r="G362" s="434" t="s">
        <v>23</v>
      </c>
      <c r="H362" s="427" t="s">
        <v>591</v>
      </c>
      <c r="I362" s="429" t="s">
        <v>19</v>
      </c>
      <c r="J362" s="429" t="s">
        <v>29</v>
      </c>
      <c r="K362" s="469">
        <f>K364+K366</f>
        <v>1116.23153</v>
      </c>
      <c r="L362" s="470">
        <f>L364+L366</f>
        <v>122.46092</v>
      </c>
      <c r="M362" s="471">
        <f>M364+M366</f>
        <v>13.7042</v>
      </c>
    </row>
    <row r="363" spans="1:13" x14ac:dyDescent="0.2">
      <c r="A363" s="490" t="s">
        <v>360</v>
      </c>
      <c r="B363" s="175" t="s">
        <v>581</v>
      </c>
      <c r="C363" s="174" t="s">
        <v>27</v>
      </c>
      <c r="D363" s="179" t="s">
        <v>17</v>
      </c>
      <c r="E363" s="99" t="s">
        <v>17</v>
      </c>
      <c r="F363" s="269" t="s">
        <v>420</v>
      </c>
      <c r="G363" s="174" t="s">
        <v>23</v>
      </c>
      <c r="H363" s="179" t="s">
        <v>591</v>
      </c>
      <c r="I363" s="102" t="s">
        <v>19</v>
      </c>
      <c r="J363" s="102" t="s">
        <v>38</v>
      </c>
      <c r="K363" s="393">
        <f>K368</f>
        <v>0</v>
      </c>
      <c r="L363" s="210">
        <f>L368</f>
        <v>0</v>
      </c>
      <c r="M363" s="211">
        <f>M368</f>
        <v>0</v>
      </c>
    </row>
    <row r="364" spans="1:13" x14ac:dyDescent="0.2">
      <c r="A364" s="488" t="s">
        <v>6</v>
      </c>
      <c r="B364" s="333" t="s">
        <v>581</v>
      </c>
      <c r="C364" s="334" t="s">
        <v>27</v>
      </c>
      <c r="D364" s="337" t="s">
        <v>17</v>
      </c>
      <c r="E364" s="755" t="s">
        <v>17</v>
      </c>
      <c r="F364" s="340" t="s">
        <v>420</v>
      </c>
      <c r="G364" s="334" t="s">
        <v>23</v>
      </c>
      <c r="H364" s="337" t="s">
        <v>591</v>
      </c>
      <c r="I364" s="756" t="s">
        <v>19</v>
      </c>
      <c r="J364" s="756" t="s">
        <v>39</v>
      </c>
      <c r="K364" s="405">
        <v>50</v>
      </c>
      <c r="L364" s="356">
        <v>100</v>
      </c>
      <c r="M364" s="357">
        <v>0</v>
      </c>
    </row>
    <row r="365" spans="1:13" x14ac:dyDescent="0.2">
      <c r="A365" s="488" t="s">
        <v>107</v>
      </c>
      <c r="B365" s="316" t="s">
        <v>581</v>
      </c>
      <c r="C365" s="317" t="s">
        <v>27</v>
      </c>
      <c r="D365" s="318" t="s">
        <v>17</v>
      </c>
      <c r="E365" s="319" t="s">
        <v>17</v>
      </c>
      <c r="F365" s="340" t="s">
        <v>420</v>
      </c>
      <c r="G365" s="317" t="s">
        <v>23</v>
      </c>
      <c r="H365" s="318" t="s">
        <v>591</v>
      </c>
      <c r="I365" s="355" t="s">
        <v>19</v>
      </c>
      <c r="J365" s="355" t="s">
        <v>45</v>
      </c>
      <c r="K365" s="405">
        <v>0</v>
      </c>
      <c r="L365" s="356">
        <v>0</v>
      </c>
      <c r="M365" s="357">
        <v>0</v>
      </c>
    </row>
    <row r="366" spans="1:13" ht="15.75" customHeight="1" x14ac:dyDescent="0.2">
      <c r="A366" s="488" t="s">
        <v>361</v>
      </c>
      <c r="B366" s="316" t="s">
        <v>581</v>
      </c>
      <c r="C366" s="317" t="s">
        <v>27</v>
      </c>
      <c r="D366" s="318" t="s">
        <v>17</v>
      </c>
      <c r="E366" s="319" t="s">
        <v>17</v>
      </c>
      <c r="F366" s="340" t="s">
        <v>420</v>
      </c>
      <c r="G366" s="317" t="s">
        <v>23</v>
      </c>
      <c r="H366" s="318" t="s">
        <v>591</v>
      </c>
      <c r="I366" s="355" t="s">
        <v>19</v>
      </c>
      <c r="J366" s="355" t="s">
        <v>41</v>
      </c>
      <c r="K366" s="405">
        <v>1066.23153</v>
      </c>
      <c r="L366" s="356">
        <v>22.460920000000002</v>
      </c>
      <c r="M366" s="357">
        <v>13.7042</v>
      </c>
    </row>
    <row r="367" spans="1:13" x14ac:dyDescent="0.2">
      <c r="A367" s="494" t="s">
        <v>399</v>
      </c>
      <c r="B367" s="311" t="s">
        <v>581</v>
      </c>
      <c r="C367" s="312" t="s">
        <v>27</v>
      </c>
      <c r="D367" s="313" t="s">
        <v>17</v>
      </c>
      <c r="E367" s="314" t="s">
        <v>17</v>
      </c>
      <c r="F367" s="448" t="s">
        <v>420</v>
      </c>
      <c r="G367" s="312" t="s">
        <v>23</v>
      </c>
      <c r="H367" s="313" t="s">
        <v>591</v>
      </c>
      <c r="I367" s="449" t="s">
        <v>398</v>
      </c>
      <c r="J367" s="449" t="s">
        <v>29</v>
      </c>
      <c r="K367" s="752">
        <f>K369</f>
        <v>394.1</v>
      </c>
      <c r="L367" s="753">
        <f>L369</f>
        <v>400</v>
      </c>
      <c r="M367" s="754">
        <f>M369</f>
        <v>200</v>
      </c>
    </row>
    <row r="368" spans="1:13" x14ac:dyDescent="0.2">
      <c r="A368" s="490" t="s">
        <v>360</v>
      </c>
      <c r="B368" s="748" t="s">
        <v>581</v>
      </c>
      <c r="C368" s="271" t="s">
        <v>27</v>
      </c>
      <c r="D368" s="272" t="s">
        <v>17</v>
      </c>
      <c r="E368" s="273" t="s">
        <v>17</v>
      </c>
      <c r="F368" s="269" t="s">
        <v>420</v>
      </c>
      <c r="G368" s="271" t="s">
        <v>23</v>
      </c>
      <c r="H368" s="272" t="s">
        <v>591</v>
      </c>
      <c r="I368" s="274" t="s">
        <v>398</v>
      </c>
      <c r="J368" s="274" t="s">
        <v>38</v>
      </c>
      <c r="K368" s="749">
        <v>0</v>
      </c>
      <c r="L368" s="750">
        <v>0</v>
      </c>
      <c r="M368" s="751">
        <v>0</v>
      </c>
    </row>
    <row r="369" spans="1:13" x14ac:dyDescent="0.2">
      <c r="A369" s="694" t="s">
        <v>6</v>
      </c>
      <c r="B369" s="316" t="s">
        <v>581</v>
      </c>
      <c r="C369" s="317" t="s">
        <v>27</v>
      </c>
      <c r="D369" s="318" t="s">
        <v>17</v>
      </c>
      <c r="E369" s="319" t="s">
        <v>17</v>
      </c>
      <c r="F369" s="340" t="s">
        <v>420</v>
      </c>
      <c r="G369" s="317" t="s">
        <v>23</v>
      </c>
      <c r="H369" s="318" t="s">
        <v>591</v>
      </c>
      <c r="I369" s="355" t="s">
        <v>398</v>
      </c>
      <c r="J369" s="355" t="s">
        <v>39</v>
      </c>
      <c r="K369" s="405">
        <v>394.1</v>
      </c>
      <c r="L369" s="356">
        <v>400</v>
      </c>
      <c r="M369" s="357">
        <v>200</v>
      </c>
    </row>
    <row r="370" spans="1:13" ht="22.5" x14ac:dyDescent="0.2">
      <c r="A370" s="523" t="s">
        <v>594</v>
      </c>
      <c r="B370" s="175" t="s">
        <v>581</v>
      </c>
      <c r="C370" s="174" t="s">
        <v>27</v>
      </c>
      <c r="D370" s="179" t="s">
        <v>17</v>
      </c>
      <c r="E370" s="99" t="s">
        <v>17</v>
      </c>
      <c r="F370" s="269" t="s">
        <v>420</v>
      </c>
      <c r="G370" s="174" t="s">
        <v>23</v>
      </c>
      <c r="H370" s="179" t="s">
        <v>595</v>
      </c>
      <c r="I370" s="102" t="s">
        <v>29</v>
      </c>
      <c r="J370" s="102" t="s">
        <v>29</v>
      </c>
      <c r="K370" s="393">
        <f>K372+K377</f>
        <v>80.584689999999995</v>
      </c>
      <c r="L370" s="210">
        <f>L372+L377</f>
        <v>80.584689999999995</v>
      </c>
      <c r="M370" s="211">
        <f>M372+M377</f>
        <v>80.584689999999995</v>
      </c>
    </row>
    <row r="371" spans="1:13" ht="33.75" x14ac:dyDescent="0.2">
      <c r="A371" s="489" t="s">
        <v>592</v>
      </c>
      <c r="B371" s="433" t="s">
        <v>581</v>
      </c>
      <c r="C371" s="434" t="s">
        <v>27</v>
      </c>
      <c r="D371" s="427" t="s">
        <v>17</v>
      </c>
      <c r="E371" s="436" t="s">
        <v>17</v>
      </c>
      <c r="F371" s="448" t="s">
        <v>420</v>
      </c>
      <c r="G371" s="434" t="s">
        <v>23</v>
      </c>
      <c r="H371" s="427" t="s">
        <v>595</v>
      </c>
      <c r="I371" s="429" t="s">
        <v>506</v>
      </c>
      <c r="J371" s="429" t="s">
        <v>29</v>
      </c>
      <c r="K371" s="469">
        <f>K372+K375</f>
        <v>80.584689999999995</v>
      </c>
      <c r="L371" s="470">
        <f>L372+L375</f>
        <v>80.584689999999995</v>
      </c>
      <c r="M371" s="471">
        <f>M372+M375</f>
        <v>80.584689999999995</v>
      </c>
    </row>
    <row r="372" spans="1:13" x14ac:dyDescent="0.2">
      <c r="A372" s="490" t="s">
        <v>66</v>
      </c>
      <c r="B372" s="175" t="s">
        <v>581</v>
      </c>
      <c r="C372" s="174" t="s">
        <v>27</v>
      </c>
      <c r="D372" s="179" t="s">
        <v>17</v>
      </c>
      <c r="E372" s="99" t="s">
        <v>17</v>
      </c>
      <c r="F372" s="269" t="s">
        <v>420</v>
      </c>
      <c r="G372" s="174" t="s">
        <v>23</v>
      </c>
      <c r="H372" s="179" t="s">
        <v>595</v>
      </c>
      <c r="I372" s="102" t="s">
        <v>64</v>
      </c>
      <c r="J372" s="102" t="s">
        <v>57</v>
      </c>
      <c r="K372" s="393">
        <f t="shared" ref="K372" si="97">K373</f>
        <v>61.893000000000001</v>
      </c>
      <c r="L372" s="210">
        <f>L373</f>
        <v>61.893000000000001</v>
      </c>
      <c r="M372" s="211">
        <f t="shared" ref="M372" si="98">M373</f>
        <v>61.893000000000001</v>
      </c>
    </row>
    <row r="373" spans="1:13" ht="10.5" customHeight="1" x14ac:dyDescent="0.2">
      <c r="A373" s="504" t="s">
        <v>177</v>
      </c>
      <c r="B373" s="339" t="s">
        <v>581</v>
      </c>
      <c r="C373" s="340" t="s">
        <v>27</v>
      </c>
      <c r="D373" s="341" t="s">
        <v>17</v>
      </c>
      <c r="E373" s="342" t="s">
        <v>17</v>
      </c>
      <c r="F373" s="340" t="s">
        <v>420</v>
      </c>
      <c r="G373" s="340" t="s">
        <v>23</v>
      </c>
      <c r="H373" s="341" t="s">
        <v>595</v>
      </c>
      <c r="I373" s="352" t="s">
        <v>64</v>
      </c>
      <c r="J373" s="352" t="s">
        <v>95</v>
      </c>
      <c r="K373" s="404">
        <v>61.893000000000001</v>
      </c>
      <c r="L373" s="353">
        <v>61.893000000000001</v>
      </c>
      <c r="M373" s="354">
        <v>61.893000000000001</v>
      </c>
    </row>
    <row r="374" spans="1:13" ht="33.75" hidden="1" x14ac:dyDescent="0.2">
      <c r="A374" s="523" t="s">
        <v>162</v>
      </c>
      <c r="B374" s="175" t="s">
        <v>581</v>
      </c>
      <c r="C374" s="174" t="s">
        <v>27</v>
      </c>
      <c r="D374" s="176" t="s">
        <v>17</v>
      </c>
      <c r="E374" s="99" t="s">
        <v>17</v>
      </c>
      <c r="F374" s="269" t="s">
        <v>420</v>
      </c>
      <c r="G374" s="174" t="s">
        <v>27</v>
      </c>
      <c r="H374" s="176" t="s">
        <v>163</v>
      </c>
      <c r="I374" s="100" t="s">
        <v>29</v>
      </c>
      <c r="J374" s="100" t="s">
        <v>29</v>
      </c>
      <c r="K374" s="394">
        <v>0</v>
      </c>
      <c r="L374" s="208">
        <v>0</v>
      </c>
      <c r="M374" s="209">
        <v>0</v>
      </c>
    </row>
    <row r="375" spans="1:13" ht="22.5" x14ac:dyDescent="0.2">
      <c r="A375" s="489" t="s">
        <v>125</v>
      </c>
      <c r="B375" s="433" t="s">
        <v>581</v>
      </c>
      <c r="C375" s="434" t="s">
        <v>27</v>
      </c>
      <c r="D375" s="427" t="s">
        <v>17</v>
      </c>
      <c r="E375" s="436" t="s">
        <v>17</v>
      </c>
      <c r="F375" s="448" t="s">
        <v>420</v>
      </c>
      <c r="G375" s="434" t="s">
        <v>23</v>
      </c>
      <c r="H375" s="427" t="s">
        <v>595</v>
      </c>
      <c r="I375" s="429" t="s">
        <v>67</v>
      </c>
      <c r="J375" s="429" t="s">
        <v>29</v>
      </c>
      <c r="K375" s="469">
        <f>K376</f>
        <v>18.691690000000001</v>
      </c>
      <c r="L375" s="470">
        <f t="shared" ref="L375:M376" si="99">L376</f>
        <v>18.691690000000001</v>
      </c>
      <c r="M375" s="471">
        <f t="shared" si="99"/>
        <v>18.691690000000001</v>
      </c>
    </row>
    <row r="376" spans="1:13" x14ac:dyDescent="0.2">
      <c r="A376" s="490" t="s">
        <v>81</v>
      </c>
      <c r="B376" s="175" t="s">
        <v>581</v>
      </c>
      <c r="C376" s="174" t="s">
        <v>27</v>
      </c>
      <c r="D376" s="179" t="s">
        <v>17</v>
      </c>
      <c r="E376" s="99" t="s">
        <v>17</v>
      </c>
      <c r="F376" s="269" t="s">
        <v>420</v>
      </c>
      <c r="G376" s="174" t="s">
        <v>23</v>
      </c>
      <c r="H376" s="179" t="s">
        <v>595</v>
      </c>
      <c r="I376" s="102" t="s">
        <v>67</v>
      </c>
      <c r="J376" s="102" t="s">
        <v>57</v>
      </c>
      <c r="K376" s="393">
        <f>K377</f>
        <v>18.691690000000001</v>
      </c>
      <c r="L376" s="210">
        <f t="shared" si="99"/>
        <v>18.691690000000001</v>
      </c>
      <c r="M376" s="211">
        <f t="shared" si="99"/>
        <v>18.691690000000001</v>
      </c>
    </row>
    <row r="377" spans="1:13" x14ac:dyDescent="0.2">
      <c r="A377" s="488" t="s">
        <v>83</v>
      </c>
      <c r="B377" s="316" t="s">
        <v>581</v>
      </c>
      <c r="C377" s="317" t="s">
        <v>27</v>
      </c>
      <c r="D377" s="318" t="s">
        <v>17</v>
      </c>
      <c r="E377" s="319" t="s">
        <v>17</v>
      </c>
      <c r="F377" s="340" t="s">
        <v>420</v>
      </c>
      <c r="G377" s="317" t="s">
        <v>23</v>
      </c>
      <c r="H377" s="318" t="s">
        <v>595</v>
      </c>
      <c r="I377" s="355" t="s">
        <v>67</v>
      </c>
      <c r="J377" s="355" t="s">
        <v>96</v>
      </c>
      <c r="K377" s="405">
        <v>18.691690000000001</v>
      </c>
      <c r="L377" s="356">
        <v>18.691690000000001</v>
      </c>
      <c r="M377" s="357">
        <v>18.691690000000001</v>
      </c>
    </row>
    <row r="378" spans="1:13" ht="12.75" x14ac:dyDescent="0.2">
      <c r="A378" s="506" t="s">
        <v>164</v>
      </c>
      <c r="B378" s="279" t="s">
        <v>581</v>
      </c>
      <c r="C378" s="280" t="s">
        <v>27</v>
      </c>
      <c r="D378" s="281" t="s">
        <v>18</v>
      </c>
      <c r="E378" s="282" t="s">
        <v>28</v>
      </c>
      <c r="F378" s="269" t="s">
        <v>420</v>
      </c>
      <c r="G378" s="280" t="s">
        <v>28</v>
      </c>
      <c r="H378" s="281" t="s">
        <v>92</v>
      </c>
      <c r="I378" s="283" t="s">
        <v>29</v>
      </c>
      <c r="J378" s="283" t="s">
        <v>29</v>
      </c>
      <c r="K378" s="403">
        <f t="shared" ref="K378:M381" si="100">K379</f>
        <v>0</v>
      </c>
      <c r="L378" s="291">
        <f t="shared" si="100"/>
        <v>0</v>
      </c>
      <c r="M378" s="292">
        <f t="shared" si="100"/>
        <v>0</v>
      </c>
    </row>
    <row r="379" spans="1:13" ht="24" x14ac:dyDescent="0.2">
      <c r="A379" s="10" t="s">
        <v>578</v>
      </c>
      <c r="B379" s="175" t="s">
        <v>581</v>
      </c>
      <c r="C379" s="174" t="s">
        <v>27</v>
      </c>
      <c r="D379" s="176" t="s">
        <v>18</v>
      </c>
      <c r="E379" s="99" t="s">
        <v>17</v>
      </c>
      <c r="F379" s="174" t="s">
        <v>91</v>
      </c>
      <c r="G379" s="174" t="s">
        <v>28</v>
      </c>
      <c r="H379" s="176" t="s">
        <v>92</v>
      </c>
      <c r="I379" s="100" t="s">
        <v>29</v>
      </c>
      <c r="J379" s="102" t="s">
        <v>29</v>
      </c>
      <c r="K379" s="393">
        <f>K381</f>
        <v>0</v>
      </c>
      <c r="L379" s="210">
        <f>L381</f>
        <v>0</v>
      </c>
      <c r="M379" s="211">
        <f>M381</f>
        <v>0</v>
      </c>
    </row>
    <row r="380" spans="1:13" x14ac:dyDescent="0.2">
      <c r="A380" s="577" t="s">
        <v>419</v>
      </c>
      <c r="B380" s="536" t="s">
        <v>581</v>
      </c>
      <c r="C380" s="578" t="s">
        <v>27</v>
      </c>
      <c r="D380" s="579" t="s">
        <v>18</v>
      </c>
      <c r="E380" s="580" t="s">
        <v>17</v>
      </c>
      <c r="F380" s="537" t="s">
        <v>420</v>
      </c>
      <c r="G380" s="578" t="s">
        <v>28</v>
      </c>
      <c r="H380" s="579" t="s">
        <v>92</v>
      </c>
      <c r="I380" s="581" t="s">
        <v>29</v>
      </c>
      <c r="J380" s="581" t="s">
        <v>29</v>
      </c>
      <c r="K380" s="393">
        <f>K381</f>
        <v>0</v>
      </c>
      <c r="L380" s="393">
        <f t="shared" ref="L380:M380" si="101">L381</f>
        <v>0</v>
      </c>
      <c r="M380" s="393">
        <f t="shared" si="101"/>
        <v>0</v>
      </c>
    </row>
    <row r="381" spans="1:13" ht="36" x14ac:dyDescent="0.2">
      <c r="A381" s="603" t="s">
        <v>422</v>
      </c>
      <c r="B381" s="544" t="s">
        <v>581</v>
      </c>
      <c r="C381" s="545" t="s">
        <v>27</v>
      </c>
      <c r="D381" s="546" t="s">
        <v>18</v>
      </c>
      <c r="E381" s="547" t="s">
        <v>17</v>
      </c>
      <c r="F381" s="548" t="s">
        <v>420</v>
      </c>
      <c r="G381" s="545" t="s">
        <v>27</v>
      </c>
      <c r="H381" s="546" t="s">
        <v>92</v>
      </c>
      <c r="I381" s="549" t="s">
        <v>29</v>
      </c>
      <c r="J381" s="549" t="s">
        <v>29</v>
      </c>
      <c r="K381" s="604">
        <f>K382</f>
        <v>0</v>
      </c>
      <c r="L381" s="605">
        <f t="shared" si="100"/>
        <v>0</v>
      </c>
      <c r="M381" s="606">
        <f t="shared" si="100"/>
        <v>0</v>
      </c>
    </row>
    <row r="382" spans="1:13" ht="45" x14ac:dyDescent="0.2">
      <c r="A382" s="523" t="s">
        <v>165</v>
      </c>
      <c r="B382" s="175" t="s">
        <v>581</v>
      </c>
      <c r="C382" s="174" t="s">
        <v>27</v>
      </c>
      <c r="D382" s="176" t="s">
        <v>18</v>
      </c>
      <c r="E382" s="99" t="s">
        <v>17</v>
      </c>
      <c r="F382" s="269" t="s">
        <v>420</v>
      </c>
      <c r="G382" s="174" t="s">
        <v>27</v>
      </c>
      <c r="H382" s="176" t="s">
        <v>166</v>
      </c>
      <c r="I382" s="100" t="s">
        <v>29</v>
      </c>
      <c r="J382" s="100" t="s">
        <v>29</v>
      </c>
      <c r="K382" s="394">
        <f>K383</f>
        <v>0</v>
      </c>
      <c r="L382" s="208">
        <f t="shared" ref="L382:M384" si="102">L383</f>
        <v>0</v>
      </c>
      <c r="M382" s="209">
        <f t="shared" si="102"/>
        <v>0</v>
      </c>
    </row>
    <row r="383" spans="1:13" x14ac:dyDescent="0.2">
      <c r="A383" s="489" t="s">
        <v>79</v>
      </c>
      <c r="B383" s="433" t="s">
        <v>581</v>
      </c>
      <c r="C383" s="434" t="s">
        <v>27</v>
      </c>
      <c r="D383" s="427" t="s">
        <v>18</v>
      </c>
      <c r="E383" s="436" t="s">
        <v>17</v>
      </c>
      <c r="F383" s="269" t="s">
        <v>420</v>
      </c>
      <c r="G383" s="434" t="s">
        <v>27</v>
      </c>
      <c r="H383" s="427" t="s">
        <v>166</v>
      </c>
      <c r="I383" s="429" t="s">
        <v>52</v>
      </c>
      <c r="J383" s="429" t="s">
        <v>29</v>
      </c>
      <c r="K383" s="469">
        <f>K384</f>
        <v>0</v>
      </c>
      <c r="L383" s="470">
        <f t="shared" si="102"/>
        <v>0</v>
      </c>
      <c r="M383" s="471">
        <f t="shared" si="102"/>
        <v>0</v>
      </c>
    </row>
    <row r="384" spans="1:13" x14ac:dyDescent="0.2">
      <c r="A384" s="490" t="s">
        <v>110</v>
      </c>
      <c r="B384" s="175" t="s">
        <v>581</v>
      </c>
      <c r="C384" s="174" t="s">
        <v>27</v>
      </c>
      <c r="D384" s="179" t="s">
        <v>18</v>
      </c>
      <c r="E384" s="99" t="s">
        <v>17</v>
      </c>
      <c r="F384" s="269" t="s">
        <v>420</v>
      </c>
      <c r="G384" s="174" t="s">
        <v>27</v>
      </c>
      <c r="H384" s="179" t="s">
        <v>166</v>
      </c>
      <c r="I384" s="102" t="s">
        <v>52</v>
      </c>
      <c r="J384" s="102" t="s">
        <v>53</v>
      </c>
      <c r="K384" s="393">
        <f>K385</f>
        <v>0</v>
      </c>
      <c r="L384" s="210">
        <f t="shared" si="102"/>
        <v>0</v>
      </c>
      <c r="M384" s="211">
        <f t="shared" si="102"/>
        <v>0</v>
      </c>
    </row>
    <row r="385" spans="1:13" x14ac:dyDescent="0.2">
      <c r="A385" s="488" t="s">
        <v>13</v>
      </c>
      <c r="B385" s="316" t="s">
        <v>581</v>
      </c>
      <c r="C385" s="317" t="s">
        <v>27</v>
      </c>
      <c r="D385" s="318" t="s">
        <v>18</v>
      </c>
      <c r="E385" s="319" t="s">
        <v>17</v>
      </c>
      <c r="F385" s="340" t="s">
        <v>420</v>
      </c>
      <c r="G385" s="317" t="s">
        <v>27</v>
      </c>
      <c r="H385" s="318" t="s">
        <v>166</v>
      </c>
      <c r="I385" s="355" t="s">
        <v>52</v>
      </c>
      <c r="J385" s="355" t="s">
        <v>54</v>
      </c>
      <c r="K385" s="405">
        <v>0</v>
      </c>
      <c r="L385" s="356">
        <v>0</v>
      </c>
      <c r="M385" s="357">
        <v>0</v>
      </c>
    </row>
    <row r="386" spans="1:13" ht="12.75" x14ac:dyDescent="0.2">
      <c r="A386" s="506" t="s">
        <v>167</v>
      </c>
      <c r="B386" s="279" t="s">
        <v>581</v>
      </c>
      <c r="C386" s="293" t="s">
        <v>37</v>
      </c>
      <c r="D386" s="294" t="s">
        <v>28</v>
      </c>
      <c r="E386" s="295" t="s">
        <v>28</v>
      </c>
      <c r="F386" s="269" t="s">
        <v>420</v>
      </c>
      <c r="G386" s="293" t="s">
        <v>28</v>
      </c>
      <c r="H386" s="294" t="s">
        <v>92</v>
      </c>
      <c r="I386" s="296" t="s">
        <v>29</v>
      </c>
      <c r="J386" s="296" t="s">
        <v>29</v>
      </c>
      <c r="K386" s="392">
        <f>K387</f>
        <v>0</v>
      </c>
      <c r="L386" s="392">
        <f t="shared" ref="L386:M386" si="103">L387</f>
        <v>0</v>
      </c>
      <c r="M386" s="392">
        <f t="shared" si="103"/>
        <v>0</v>
      </c>
    </row>
    <row r="387" spans="1:13" x14ac:dyDescent="0.2">
      <c r="A387" s="10" t="s">
        <v>16</v>
      </c>
      <c r="B387" s="175" t="s">
        <v>581</v>
      </c>
      <c r="C387" s="108" t="s">
        <v>37</v>
      </c>
      <c r="D387" s="107" t="s">
        <v>17</v>
      </c>
      <c r="E387" s="113" t="s">
        <v>28</v>
      </c>
      <c r="F387" s="269" t="s">
        <v>420</v>
      </c>
      <c r="G387" s="108" t="s">
        <v>28</v>
      </c>
      <c r="H387" s="107" t="s">
        <v>92</v>
      </c>
      <c r="I387" s="104" t="s">
        <v>29</v>
      </c>
      <c r="J387" s="104" t="s">
        <v>29</v>
      </c>
      <c r="K387" s="394">
        <f t="shared" ref="K387:K393" si="104">K388</f>
        <v>0</v>
      </c>
      <c r="L387" s="208">
        <f>L388</f>
        <v>0</v>
      </c>
      <c r="M387" s="209">
        <f>M388</f>
        <v>0</v>
      </c>
    </row>
    <row r="388" spans="1:13" ht="24" x14ac:dyDescent="0.2">
      <c r="A388" s="10" t="s">
        <v>578</v>
      </c>
      <c r="B388" s="175" t="s">
        <v>581</v>
      </c>
      <c r="C388" s="109" t="s">
        <v>37</v>
      </c>
      <c r="D388" s="106" t="s">
        <v>17</v>
      </c>
      <c r="E388" s="99" t="s">
        <v>17</v>
      </c>
      <c r="F388" s="174" t="s">
        <v>91</v>
      </c>
      <c r="G388" s="174" t="s">
        <v>28</v>
      </c>
      <c r="H388" s="179" t="s">
        <v>92</v>
      </c>
      <c r="I388" s="102" t="s">
        <v>29</v>
      </c>
      <c r="J388" s="102" t="s">
        <v>29</v>
      </c>
      <c r="K388" s="393">
        <f>K390</f>
        <v>0</v>
      </c>
      <c r="L388" s="210">
        <f>L390</f>
        <v>0</v>
      </c>
      <c r="M388" s="211">
        <f>M390</f>
        <v>0</v>
      </c>
    </row>
    <row r="389" spans="1:13" x14ac:dyDescent="0.2">
      <c r="A389" s="577" t="s">
        <v>419</v>
      </c>
      <c r="B389" s="536" t="s">
        <v>581</v>
      </c>
      <c r="C389" s="578" t="s">
        <v>37</v>
      </c>
      <c r="D389" s="579" t="s">
        <v>17</v>
      </c>
      <c r="E389" s="580" t="s">
        <v>17</v>
      </c>
      <c r="F389" s="537" t="s">
        <v>420</v>
      </c>
      <c r="G389" s="578" t="s">
        <v>28</v>
      </c>
      <c r="H389" s="579" t="s">
        <v>92</v>
      </c>
      <c r="I389" s="581" t="s">
        <v>29</v>
      </c>
      <c r="J389" s="581" t="s">
        <v>29</v>
      </c>
      <c r="K389" s="393">
        <f>K390</f>
        <v>0</v>
      </c>
      <c r="L389" s="393">
        <f>L390</f>
        <v>0</v>
      </c>
      <c r="M389" s="393">
        <f>M390</f>
        <v>0</v>
      </c>
    </row>
    <row r="390" spans="1:13" ht="36" x14ac:dyDescent="0.2">
      <c r="A390" s="603" t="s">
        <v>422</v>
      </c>
      <c r="B390" s="544" t="s">
        <v>581</v>
      </c>
      <c r="C390" s="597" t="s">
        <v>37</v>
      </c>
      <c r="D390" s="593" t="s">
        <v>17</v>
      </c>
      <c r="E390" s="547" t="s">
        <v>17</v>
      </c>
      <c r="F390" s="548" t="s">
        <v>420</v>
      </c>
      <c r="G390" s="545" t="s">
        <v>27</v>
      </c>
      <c r="H390" s="560" t="s">
        <v>92</v>
      </c>
      <c r="I390" s="562" t="s">
        <v>29</v>
      </c>
      <c r="J390" s="562" t="s">
        <v>29</v>
      </c>
      <c r="K390" s="599">
        <f t="shared" si="104"/>
        <v>0</v>
      </c>
      <c r="L390" s="607">
        <f t="shared" ref="L390:M393" si="105">L391</f>
        <v>0</v>
      </c>
      <c r="M390" s="608">
        <f t="shared" si="105"/>
        <v>0</v>
      </c>
    </row>
    <row r="391" spans="1:13" ht="21" x14ac:dyDescent="0.2">
      <c r="A391" s="524" t="s">
        <v>499</v>
      </c>
      <c r="B391" s="175" t="s">
        <v>581</v>
      </c>
      <c r="C391" s="109" t="s">
        <v>37</v>
      </c>
      <c r="D391" s="106" t="s">
        <v>17</v>
      </c>
      <c r="E391" s="99" t="s">
        <v>17</v>
      </c>
      <c r="F391" s="269" t="s">
        <v>420</v>
      </c>
      <c r="G391" s="174" t="s">
        <v>27</v>
      </c>
      <c r="H391" s="179" t="s">
        <v>169</v>
      </c>
      <c r="I391" s="102" t="s">
        <v>29</v>
      </c>
      <c r="J391" s="102" t="s">
        <v>29</v>
      </c>
      <c r="K391" s="393">
        <f t="shared" si="104"/>
        <v>0</v>
      </c>
      <c r="L391" s="210">
        <f t="shared" si="105"/>
        <v>0</v>
      </c>
      <c r="M391" s="211">
        <f t="shared" si="105"/>
        <v>0</v>
      </c>
    </row>
    <row r="392" spans="1:13" x14ac:dyDescent="0.2">
      <c r="A392" s="489" t="s">
        <v>79</v>
      </c>
      <c r="B392" s="433" t="s">
        <v>581</v>
      </c>
      <c r="C392" s="472" t="s">
        <v>37</v>
      </c>
      <c r="D392" s="456" t="s">
        <v>17</v>
      </c>
      <c r="E392" s="436" t="s">
        <v>17</v>
      </c>
      <c r="F392" s="269" t="s">
        <v>420</v>
      </c>
      <c r="G392" s="434" t="s">
        <v>27</v>
      </c>
      <c r="H392" s="427" t="s">
        <v>169</v>
      </c>
      <c r="I392" s="429" t="s">
        <v>52</v>
      </c>
      <c r="J392" s="429" t="s">
        <v>29</v>
      </c>
      <c r="K392" s="469">
        <f t="shared" si="104"/>
        <v>0</v>
      </c>
      <c r="L392" s="470">
        <f t="shared" si="105"/>
        <v>0</v>
      </c>
      <c r="M392" s="471">
        <f t="shared" si="105"/>
        <v>0</v>
      </c>
    </row>
    <row r="393" spans="1:13" x14ac:dyDescent="0.2">
      <c r="A393" s="490" t="s">
        <v>110</v>
      </c>
      <c r="B393" s="175" t="s">
        <v>581</v>
      </c>
      <c r="C393" s="109" t="s">
        <v>37</v>
      </c>
      <c r="D393" s="106" t="s">
        <v>17</v>
      </c>
      <c r="E393" s="99" t="s">
        <v>17</v>
      </c>
      <c r="F393" s="269" t="s">
        <v>420</v>
      </c>
      <c r="G393" s="174" t="s">
        <v>27</v>
      </c>
      <c r="H393" s="179" t="s">
        <v>169</v>
      </c>
      <c r="I393" s="102" t="s">
        <v>52</v>
      </c>
      <c r="J393" s="102" t="s">
        <v>53</v>
      </c>
      <c r="K393" s="393">
        <f t="shared" si="104"/>
        <v>0</v>
      </c>
      <c r="L393" s="210">
        <f t="shared" si="105"/>
        <v>0</v>
      </c>
      <c r="M393" s="211">
        <f t="shared" si="105"/>
        <v>0</v>
      </c>
    </row>
    <row r="394" spans="1:13" x14ac:dyDescent="0.2">
      <c r="A394" s="488" t="s">
        <v>13</v>
      </c>
      <c r="B394" s="316" t="s">
        <v>581</v>
      </c>
      <c r="C394" s="358" t="s">
        <v>37</v>
      </c>
      <c r="D394" s="359" t="s">
        <v>17</v>
      </c>
      <c r="E394" s="319" t="s">
        <v>17</v>
      </c>
      <c r="F394" s="340" t="s">
        <v>420</v>
      </c>
      <c r="G394" s="317" t="s">
        <v>27</v>
      </c>
      <c r="H394" s="318" t="s">
        <v>169</v>
      </c>
      <c r="I394" s="355" t="s">
        <v>52</v>
      </c>
      <c r="J394" s="355" t="s">
        <v>54</v>
      </c>
      <c r="K394" s="405">
        <v>0</v>
      </c>
      <c r="L394" s="356">
        <v>0</v>
      </c>
      <c r="M394" s="357">
        <v>0</v>
      </c>
    </row>
    <row r="395" spans="1:13" ht="12.75" thickBot="1" x14ac:dyDescent="0.25">
      <c r="A395" s="525" t="s">
        <v>171</v>
      </c>
      <c r="B395" s="96" t="s">
        <v>581</v>
      </c>
      <c r="C395" s="97" t="s">
        <v>172</v>
      </c>
      <c r="D395" s="98" t="s">
        <v>172</v>
      </c>
      <c r="E395" s="111" t="s">
        <v>172</v>
      </c>
      <c r="F395" s="97" t="s">
        <v>173</v>
      </c>
      <c r="G395" s="97" t="s">
        <v>28</v>
      </c>
      <c r="H395" s="98" t="s">
        <v>92</v>
      </c>
      <c r="I395" s="112" t="s">
        <v>29</v>
      </c>
      <c r="J395" s="112" t="s">
        <v>29</v>
      </c>
      <c r="K395" s="406"/>
      <c r="L395" s="212">
        <v>110.4</v>
      </c>
      <c r="M395" s="213">
        <v>223.1</v>
      </c>
    </row>
  </sheetData>
  <autoFilter ref="A10:M395">
    <filterColumn colId="4" showButton="0"/>
    <filterColumn colId="5" showButton="0"/>
    <filterColumn colId="6" showButton="0"/>
  </autoFilter>
  <mergeCells count="17">
    <mergeCell ref="A7:M7"/>
    <mergeCell ref="A8:M8"/>
    <mergeCell ref="A1:M1"/>
    <mergeCell ref="A2:M2"/>
    <mergeCell ref="A3:M3"/>
    <mergeCell ref="A4:M4"/>
    <mergeCell ref="A5:M5"/>
    <mergeCell ref="A10:A11"/>
    <mergeCell ref="B10:B11"/>
    <mergeCell ref="C10:C11"/>
    <mergeCell ref="D10:D11"/>
    <mergeCell ref="E10:H10"/>
    <mergeCell ref="I10:I11"/>
    <mergeCell ref="J10:J11"/>
    <mergeCell ref="K10:K11"/>
    <mergeCell ref="L10:L11"/>
    <mergeCell ref="M10:M11"/>
  </mergeCells>
  <pageMargins left="0.32" right="0.11" top="0.32" bottom="0.32" header="0.2" footer="0.19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Прил.1 доходы</vt:lpstr>
      <vt:lpstr>Прил.2 расходы по разделам</vt:lpstr>
      <vt:lpstr>Прил.3 (новое) ведомств.расходы</vt:lpstr>
      <vt:lpstr>Прил.4</vt:lpstr>
      <vt:lpstr>Прил.5</vt:lpstr>
      <vt:lpstr>Прил.7 источники</vt:lpstr>
      <vt:lpstr>Прил.3(старое) ведомств.расходы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Пользователь</cp:lastModifiedBy>
  <cp:lastPrinted>2023-04-04T17:20:27Z</cp:lastPrinted>
  <dcterms:created xsi:type="dcterms:W3CDTF">2014-11-11T09:14:50Z</dcterms:created>
  <dcterms:modified xsi:type="dcterms:W3CDTF">2023-07-03T07:33:04Z</dcterms:modified>
</cp:coreProperties>
</file>