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9400" windowHeight="11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<sst xmlns="http://schemas.openxmlformats.org/spreadsheetml/2006/main" count="290" uniqueCount="144">
  <si>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</si>
  <si>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</si>
  <si>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</si>
  <si>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</si>
  <si>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</si>
  <si>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</si>
  <si>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</si>
  <si>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</si>
  <si>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</si>
  <si>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</si>
  <si>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</si>
  <si>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</si>
  <si>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</si>
  <si>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</si>
  <si>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</si>
  <si>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</si>
  <si>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</si>
  <si>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</si>
  <si>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</si>
  <si>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</si>
  <si>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01 0 03 90850</t>
  </si>
  <si>
    <t>01 0 03 90860</t>
  </si>
  <si>
    <t>1.3.</t>
  </si>
  <si>
    <t>0409</t>
  </si>
  <si>
    <t>01 0 04 90730</t>
  </si>
  <si>
    <t>01 0 04 90830</t>
  </si>
  <si>
    <t>01 0 04 90910</t>
  </si>
  <si>
    <t>01 0 04 91140</t>
  </si>
  <si>
    <t>01 0 04 91160</t>
  </si>
  <si>
    <t>01 0 05 91110</t>
  </si>
  <si>
    <t>01 0 05 91170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</si>
  <si>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</si>
  <si>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</si>
  <si>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</si>
  <si>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</si>
  <si>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</si>
  <si>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</si>
  <si>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</si>
  <si>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</si>
  <si>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</si>
  <si>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01 0 07 90780</t>
  </si>
  <si>
    <t>01 0 07 90820</t>
  </si>
  <si>
    <t>01 0 07 91270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</si>
  <si>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</si>
  <si>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</si>
  <si>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</si>
  <si>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</si>
  <si>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</si>
  <si>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</si>
  <si>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</si>
  <si>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</si>
  <si>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</si>
  <si>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</si>
  <si>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</si>
  <si>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</si>
  <si>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</si>
  <si>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</si>
  <si>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</si>
  <si>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</si>
  <si>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</si>
  <si>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</si>
  <si>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</si>
  <si>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</si>
  <si>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</si>
  <si>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</si>
  <si>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</si>
  <si>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</si>
  <si>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1.9.</t>
  </si>
  <si>
    <t>77 7 00 00040</t>
  </si>
  <si>
    <t>77 7 00 90790</t>
  </si>
  <si>
    <t>77 7 00 90800</t>
  </si>
  <si>
    <t>77 7 00 90870</t>
  </si>
  <si>
    <t>77 7 00 91150</t>
  </si>
  <si>
    <t>77 7 00 91200</t>
  </si>
  <si>
    <t>0</t>
  </si>
  <si>
    <t>0304</t>
  </si>
  <si>
    <t>01 0 05 90940</t>
  </si>
  <si>
    <t>0707</t>
  </si>
  <si>
    <t>01 0 09 90940</t>
  </si>
  <si>
    <t>0,5</t>
  </si>
  <si>
    <t>Администрация МО Георгиевский сельсовет</t>
  </si>
  <si>
    <t>Администрация МО Георгиевскийсельсовет</t>
  </si>
  <si>
    <t xml:space="preserve"> "Осуществление первичного воинского учета на территориях, где отсутствуют военные комиссариаты"</t>
  </si>
  <si>
    <t>Основное мероприятие 2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</si>
  <si>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</si>
  <si>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1 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</si>
  <si>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</si>
  <si>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3</t>
  </si>
  <si>
    <t xml:space="preserve"> "Развитие дорожного хозяйства"</t>
  </si>
  <si>
    <t>Основное мероприятие 4</t>
  </si>
  <si>
    <t xml:space="preserve"> "Развитие жилищно-коммунального хозяйства"</t>
  </si>
  <si>
    <t>Основное мероприятие 6</t>
  </si>
  <si>
    <t xml:space="preserve"> "Мероприятия, связанные с землепользованием, землеустройством и градорегулированием"</t>
  </si>
  <si>
    <t>Основное мероприятие 5</t>
  </si>
  <si>
    <t>"Благоустройство территории поселения"</t>
  </si>
  <si>
    <t>Основное мероприятие 7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</si>
  <si>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</si>
  <si>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8</t>
  </si>
  <si>
    <t xml:space="preserve"> "Осуществлнние условий для организации досуга и обеспечение жителейпоселения услугами организаций культуры"</t>
  </si>
  <si>
    <t>Основное мероприятие 9</t>
  </si>
  <si>
    <t>Основное мероприятие 10</t>
  </si>
  <si>
    <t>014</t>
  </si>
  <si>
    <t>0314</t>
  </si>
  <si>
    <t>01 0 05 90740</t>
  </si>
  <si>
    <t>% исполнения</t>
  </si>
  <si>
    <t>7,72650</t>
  </si>
  <si>
    <t>7,238</t>
  </si>
  <si>
    <t>01 0 08 L4970</t>
  </si>
  <si>
    <t>20,0</t>
  </si>
  <si>
    <t>01 0 01 91400</t>
  </si>
  <si>
    <t>01 0 03 91390</t>
  </si>
  <si>
    <t>Утверждено сводной бюджетной росписью на 1 января отчетного года</t>
  </si>
  <si>
    <t>Утверждено сводной бюджетной росписью на отчетную дату</t>
  </si>
  <si>
    <t>Утверждено в муниципальной программе на отчетную дату</t>
  </si>
  <si>
    <t>Кассовое исполнение</t>
  </si>
  <si>
    <t>394,060</t>
  </si>
  <si>
    <t>2,860</t>
  </si>
  <si>
    <t>89,940</t>
  </si>
  <si>
    <t>10</t>
  </si>
  <si>
    <t>277</t>
  </si>
  <si>
    <t>4,33080</t>
  </si>
  <si>
    <t>4,272</t>
  </si>
  <si>
    <t>20</t>
  </si>
  <si>
    <t>"Реализация проектов развития общественной инфраструктуры в сфере культуры, основанных на местных инициативах</t>
  </si>
  <si>
    <t>01 0 09  S0990</t>
  </si>
  <si>
    <t>01 0 09 91410</t>
  </si>
  <si>
    <t>81,840</t>
  </si>
  <si>
    <t>120</t>
  </si>
  <si>
    <t>688,20459</t>
  </si>
  <si>
    <t>8,965</t>
  </si>
  <si>
    <t>0,6</t>
  </si>
  <si>
    <t>642,81368</t>
  </si>
  <si>
    <t>1877,428</t>
  </si>
  <si>
    <t>0,3</t>
  </si>
  <si>
    <t>95,52774</t>
  </si>
  <si>
    <t>123,34261</t>
  </si>
  <si>
    <t>0,481</t>
  </si>
  <si>
    <t>19,85236</t>
  </si>
  <si>
    <t>111,675</t>
  </si>
  <si>
    <t>27,93952</t>
  </si>
  <si>
    <t>69</t>
  </si>
  <si>
    <t>19,6038</t>
  </si>
  <si>
    <t>254,19308</t>
  </si>
  <si>
    <t xml:space="preserve">                                                                                                                                                                                                                               
Отчет об исполнении к муниципальной программе "Устойчивое развитие территории МО Георгиевский сельсовет за  1 квартал 2019 года 
РЕСУРСНОЕ ОБЕСПЕЧЕНИЕ
реализации муниципальной программы
таблица № 1
                                                                     от 18.04.2019г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</si>
</sst>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0.000000000"/>
    <numFmt numFmtId="172" formatCode="0.0000000000"/>
    <numFmt numFmtId="173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2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10" fillId="33" borderId="23" xfId="0" applyFont="1" applyFill="1" applyBorder="1" applyAlignment="1">
      <alignment wrapText="1"/>
    </xf>
    <xf numFmtId="49" fontId="10" fillId="33" borderId="21" xfId="0" applyNumberFormat="1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49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29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wrapText="1"/>
    </xf>
    <xf numFmtId="0" fontId="9" fillId="33" borderId="33" xfId="0" applyFont="1" applyFill="1" applyBorder="1" applyAlignment="1">
      <alignment wrapText="1"/>
    </xf>
    <xf numFmtId="2" fontId="9" fillId="33" borderId="21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wrapText="1"/>
    </xf>
    <xf numFmtId="0" fontId="9" fillId="33" borderId="37" xfId="0" applyFont="1" applyFill="1" applyBorder="1" applyAlignment="1">
      <alignment wrapText="1"/>
    </xf>
    <xf numFmtId="49" fontId="9" fillId="33" borderId="32" xfId="0" applyNumberFormat="1" applyFont="1" applyFill="1" applyBorder="1" applyAlignment="1">
      <alignment wrapText="1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0" fontId="9" fillId="33" borderId="39" xfId="0" applyFont="1" applyFill="1" applyBorder="1" applyAlignment="1">
      <alignment wrapText="1"/>
    </xf>
    <xf numFmtId="49" fontId="10" fillId="33" borderId="23" xfId="0" applyNumberFormat="1" applyFont="1" applyFill="1" applyBorder="1" applyAlignment="1">
      <alignment wrapText="1"/>
    </xf>
    <xf numFmtId="49" fontId="10" fillId="33" borderId="32" xfId="0" applyNumberFormat="1" applyFont="1" applyFill="1" applyBorder="1" applyAlignment="1">
      <alignment wrapText="1"/>
    </xf>
    <xf numFmtId="49" fontId="10" fillId="33" borderId="33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justify" vertical="top" wrapText="1"/>
    </xf>
    <xf numFmtId="0" fontId="3" fillId="33" borderId="26" xfId="0" applyFont="1" applyFill="1" applyBorder="1" applyAlignment="1">
      <alignment horizontal="justify" vertical="center" wrapText="1"/>
    </xf>
    <xf numFmtId="0" fontId="3" fillId="33" borderId="35" xfId="0" applyFont="1" applyFill="1" applyBorder="1" applyAlignment="1">
      <alignment horizontal="justify" vertical="top" wrapText="1"/>
    </xf>
    <xf numFmtId="49" fontId="9" fillId="33" borderId="12" xfId="0" applyNumberFormat="1" applyFont="1" applyFill="1" applyBorder="1" applyAlignment="1">
      <alignment horizontal="center" wrapText="1"/>
    </xf>
    <xf numFmtId="49" fontId="10" fillId="33" borderId="25" xfId="0" applyNumberFormat="1" applyFont="1" applyFill="1" applyBorder="1" applyAlignment="1">
      <alignment wrapText="1"/>
    </xf>
    <xf numFmtId="0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left" wrapText="1"/>
    </xf>
    <xf numFmtId="0" fontId="9" fillId="33" borderId="25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left" vertical="top" wrapText="1"/>
    </xf>
    <xf numFmtId="0" fontId="9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165" fontId="9" fillId="33" borderId="24" xfId="0" applyNumberFormat="1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49" fontId="9" fillId="33" borderId="40" xfId="0" applyNumberFormat="1" applyFont="1" applyFill="1" applyBorder="1" applyAlignment="1">
      <alignment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1" xfId="0" applyNumberFormat="1" applyFont="1" applyFill="1" applyBorder="1" applyAlignment="1">
      <alignment horizontal="center" wrapText="1"/>
    </xf>
    <xf numFmtId="1" fontId="9" fillId="33" borderId="24" xfId="0" applyNumberFormat="1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wrapText="1"/>
    </xf>
    <xf numFmtId="49" fontId="10" fillId="33" borderId="17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10" fillId="33" borderId="17" xfId="0" applyNumberFormat="1" applyFont="1" applyFill="1" applyBorder="1" applyAlignment="1">
      <alignment horizontal="center" wrapText="1"/>
    </xf>
    <xf numFmtId="2" fontId="9" fillId="33" borderId="41" xfId="0" applyNumberFormat="1" applyFont="1" applyFill="1" applyBorder="1" applyAlignment="1">
      <alignment horizontal="center" wrapText="1"/>
    </xf>
    <xf numFmtId="2" fontId="9" fillId="33" borderId="24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horizontal="center" wrapText="1"/>
    </xf>
    <xf numFmtId="2" fontId="9" fillId="33" borderId="44" xfId="0" applyNumberFormat="1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2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9" fillId="33" borderId="46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3" fillId="33" borderId="47" xfId="0" applyFont="1" applyFill="1" applyBorder="1" applyAlignment="1">
      <alignment horizontal="center" wrapText="1"/>
    </xf>
    <xf numFmtId="2" fontId="9" fillId="33" borderId="18" xfId="0" applyNumberFormat="1" applyFont="1" applyFill="1" applyBorder="1" applyAlignment="1">
      <alignment horizontal="center" wrapText="1"/>
    </xf>
    <xf numFmtId="49" fontId="9" fillId="33" borderId="48" xfId="0" applyNumberFormat="1" applyFont="1" applyFill="1" applyBorder="1" applyAlignment="1">
      <alignment horizontal="center" wrapText="1"/>
    </xf>
    <xf numFmtId="0" fontId="10" fillId="33" borderId="49" xfId="0" applyFont="1" applyFill="1" applyBorder="1" applyAlignment="1">
      <alignment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49" xfId="0" applyNumberFormat="1" applyFont="1" applyFill="1" applyBorder="1" applyAlignment="1">
      <alignment wrapText="1"/>
    </xf>
    <xf numFmtId="49" fontId="10" fillId="33" borderId="46" xfId="0" applyNumberFormat="1" applyFont="1" applyFill="1" applyBorder="1" applyAlignment="1">
      <alignment wrapText="1"/>
    </xf>
    <xf numFmtId="0" fontId="3" fillId="33" borderId="50" xfId="0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10" fillId="33" borderId="50" xfId="0" applyNumberFormat="1" applyFont="1" applyFill="1" applyBorder="1" applyAlignment="1">
      <alignment wrapText="1"/>
    </xf>
    <xf numFmtId="0" fontId="3" fillId="33" borderId="51" xfId="0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56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left"/>
    </xf>
    <xf numFmtId="0" fontId="10" fillId="0" borderId="57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33" borderId="54" xfId="0" applyFont="1" applyFill="1" applyBorder="1" applyAlignment="1">
      <alignment horizontal="center" vertical="top" wrapText="1"/>
    </xf>
    <xf numFmtId="0" fontId="3" fillId="33" borderId="55" xfId="0" applyFont="1" applyFill="1" applyBorder="1" applyAlignment="1">
      <alignment horizontal="center" vertical="top" wrapText="1"/>
    </xf>
    <xf numFmtId="0" fontId="3" fillId="33" borderId="52" xfId="0" applyFont="1" applyFill="1" applyBorder="1" applyAlignment="1">
      <alignment horizontal="center" vertical="top" wrapText="1"/>
    </xf>
    <xf numFmtId="0" fontId="3" fillId="33" borderId="58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59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60" xfId="0" applyFont="1" applyFill="1" applyBorder="1" applyAlignment="1">
      <alignment horizontal="center" vertical="top" wrapText="1"/>
    </xf>
    <xf numFmtId="0" fontId="3" fillId="33" borderId="5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top" wrapText="1"/>
    </xf>
    <xf numFmtId="49" fontId="10" fillId="33" borderId="50" xfId="0" applyNumberFormat="1" applyFont="1" applyFill="1" applyBorder="1" applyAlignment="1">
      <alignment horizontal="center" vertical="top" wrapText="1"/>
    </xf>
    <xf numFmtId="49" fontId="10" fillId="33" borderId="21" xfId="0" applyNumberFormat="1" applyFont="1" applyFill="1" applyBorder="1" applyAlignment="1">
      <alignment horizontal="center" vertical="top" wrapText="1"/>
    </xf>
    <xf numFmtId="0" fontId="3" fillId="33" borderId="56" xfId="0" applyFont="1" applyFill="1" applyBorder="1" applyAlignment="1">
      <alignment horizontal="center" vertical="top"/>
    </xf>
    <xf numFmtId="49" fontId="10" fillId="33" borderId="53" xfId="0" applyNumberFormat="1" applyFont="1" applyFill="1" applyBorder="1" applyAlignment="1">
      <alignment wrapText="1"/>
    </xf>
    <xf numFmtId="0" fontId="10" fillId="33" borderId="17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right" wrapText="1"/>
    </xf>
    <xf numFmtId="0" fontId="10" fillId="33" borderId="17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right" wrapText="1"/>
    </xf>
    <xf numFmtId="0" fontId="9" fillId="33" borderId="17" xfId="0" applyFont="1" applyFill="1" applyBorder="1" applyAlignment="1">
      <alignment horizontal="right" wrapText="1"/>
    </xf>
    <xf numFmtId="0" fontId="3" fillId="33" borderId="60" xfId="0" applyFont="1" applyFill="1" applyBorder="1" applyAlignment="1">
      <alignment horizontal="right" wrapText="1"/>
    </xf>
    <xf numFmtId="0" fontId="9" fillId="33" borderId="60" xfId="0" applyFont="1" applyFill="1" applyBorder="1" applyAlignment="1">
      <alignment horizontal="right" wrapText="1"/>
    </xf>
    <xf numFmtId="0" fontId="3" fillId="33" borderId="44" xfId="0" applyFont="1" applyFill="1" applyBorder="1" applyAlignment="1">
      <alignment horizontal="right" wrapText="1"/>
    </xf>
    <xf numFmtId="49" fontId="10" fillId="33" borderId="17" xfId="0" applyNumberFormat="1" applyFont="1" applyFill="1" applyBorder="1" applyAlignment="1">
      <alignment horizontal="right" wrapText="1"/>
    </xf>
    <xf numFmtId="0" fontId="3" fillId="33" borderId="57" xfId="0" applyFont="1" applyFill="1" applyBorder="1" applyAlignment="1">
      <alignment horizontal="right" wrapText="1"/>
    </xf>
    <xf numFmtId="0" fontId="3" fillId="33" borderId="39" xfId="0" applyFont="1" applyFill="1" applyBorder="1" applyAlignment="1">
      <alignment horizontal="right" wrapText="1"/>
    </xf>
    <xf numFmtId="49" fontId="10" fillId="33" borderId="21" xfId="0" applyNumberFormat="1" applyFont="1" applyFill="1" applyBorder="1" applyAlignment="1">
      <alignment horizontal="right" wrapText="1"/>
    </xf>
    <xf numFmtId="0" fontId="3" fillId="33" borderId="24" xfId="0" applyFont="1" applyFill="1" applyBorder="1" applyAlignment="1">
      <alignment horizontal="right" wrapText="1"/>
    </xf>
    <xf numFmtId="0" fontId="10" fillId="33" borderId="61" xfId="0" applyNumberFormat="1" applyFont="1" applyFill="1" applyBorder="1" applyAlignment="1">
      <alignment horizontal="right" wrapText="1"/>
    </xf>
    <xf numFmtId="0" fontId="10" fillId="33" borderId="62" xfId="0" applyNumberFormat="1" applyFont="1" applyFill="1" applyBorder="1" applyAlignment="1">
      <alignment horizontal="right" wrapText="1"/>
    </xf>
    <xf numFmtId="0" fontId="3" fillId="33" borderId="37" xfId="0" applyFont="1" applyFill="1" applyBorder="1" applyAlignment="1">
      <alignment horizontal="right" wrapText="1"/>
    </xf>
    <xf numFmtId="0" fontId="3" fillId="33" borderId="29" xfId="0" applyFont="1" applyFill="1" applyBorder="1" applyAlignment="1">
      <alignment horizontal="right" wrapText="1"/>
    </xf>
    <xf numFmtId="0" fontId="3" fillId="33" borderId="63" xfId="0" applyFont="1" applyFill="1" applyBorder="1" applyAlignment="1">
      <alignment horizontal="right" wrapText="1"/>
    </xf>
    <xf numFmtId="0" fontId="9" fillId="33" borderId="0" xfId="0" applyNumberFormat="1" applyFont="1" applyFill="1" applyBorder="1" applyAlignment="1">
      <alignment horizontal="center" wrapText="1"/>
    </xf>
    <xf numFmtId="0" fontId="10" fillId="33" borderId="17" xfId="0" applyNumberFormat="1" applyFont="1" applyFill="1" applyBorder="1" applyAlignment="1">
      <alignment horizontal="center" wrapText="1"/>
    </xf>
    <xf numFmtId="0" fontId="10" fillId="33" borderId="61" xfId="0" applyNumberFormat="1" applyFont="1" applyFill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center" wrapText="1"/>
    </xf>
    <xf numFmtId="0" fontId="10" fillId="33" borderId="20" xfId="0" applyNumberFormat="1" applyFont="1" applyFill="1" applyBorder="1" applyAlignment="1">
      <alignment horizontal="center" wrapText="1"/>
    </xf>
    <xf numFmtId="0" fontId="9" fillId="0" borderId="40" xfId="0" applyFont="1" applyFill="1" applyBorder="1" applyAlignment="1">
      <alignment wrapText="1"/>
    </xf>
    <xf numFmtId="0" fontId="9" fillId="0" borderId="64" xfId="0" applyFont="1" applyFill="1" applyBorder="1" applyAlignment="1">
      <alignment wrapText="1"/>
    </xf>
    <xf numFmtId="0" fontId="9" fillId="33" borderId="50" xfId="0" applyFont="1" applyFill="1" applyBorder="1" applyAlignment="1">
      <alignment wrapText="1"/>
    </xf>
    <xf numFmtId="0" fontId="9" fillId="33" borderId="47" xfId="0" applyFont="1" applyFill="1" applyBorder="1" applyAlignment="1">
      <alignment wrapText="1"/>
    </xf>
    <xf numFmtId="0" fontId="6" fillId="33" borderId="24" xfId="0" applyFont="1" applyFill="1" applyBorder="1" applyAlignment="1">
      <alignment horizontal="justify" wrapText="1"/>
    </xf>
    <xf numFmtId="0" fontId="9" fillId="33" borderId="24" xfId="0" applyFont="1" applyFill="1" applyBorder="1" applyAlignment="1">
      <alignment wrapText="1"/>
    </xf>
    <xf numFmtId="0" fontId="9" fillId="33" borderId="39" xfId="0" applyFont="1" applyFill="1" applyBorder="1" applyAlignment="1">
      <alignment wrapText="1"/>
    </xf>
    <xf numFmtId="0" fontId="9" fillId="33" borderId="55" xfId="0" applyFont="1" applyFill="1" applyBorder="1" applyAlignment="1">
      <alignment wrapText="1"/>
    </xf>
    <xf numFmtId="0" fontId="9" fillId="33" borderId="56" xfId="0" applyFont="1" applyFill="1" applyBorder="1" applyAlignment="1">
      <alignment wrapText="1"/>
    </xf>
    <xf numFmtId="0" fontId="9" fillId="2" borderId="40" xfId="0" applyFont="1" applyFill="1" applyBorder="1" applyAlignment="1">
      <alignment wrapText="1"/>
    </xf>
    <xf numFmtId="0" fontId="9" fillId="2" borderId="64" xfId="0" applyFont="1" applyFill="1" applyBorder="1" applyAlignment="1">
      <alignment wrapText="1"/>
    </xf>
    <xf numFmtId="0" fontId="14" fillId="33" borderId="49" xfId="0" applyFont="1" applyFill="1" applyBorder="1" applyAlignment="1">
      <alignment vertical="top" wrapText="1"/>
    </xf>
    <xf numFmtId="0" fontId="9" fillId="33" borderId="51" xfId="0" applyFont="1" applyFill="1" applyBorder="1" applyAlignment="1">
      <alignment wrapText="1"/>
    </xf>
    <xf numFmtId="0" fontId="9" fillId="33" borderId="65" xfId="0" applyFont="1" applyFill="1" applyBorder="1" applyAlignment="1">
      <alignment wrapText="1"/>
    </xf>
    <xf numFmtId="0" fontId="9" fillId="33" borderId="48" xfId="0" applyFont="1" applyFill="1" applyBorder="1" applyAlignment="1">
      <alignment wrapText="1"/>
    </xf>
    <xf numFmtId="0" fontId="10" fillId="33" borderId="60" xfId="0" applyFont="1" applyFill="1" applyBorder="1" applyAlignment="1">
      <alignment horizontal="left" vertical="top" wrapText="1"/>
    </xf>
    <xf numFmtId="0" fontId="9" fillId="33" borderId="44" xfId="0" applyFont="1" applyFill="1" applyBorder="1" applyAlignment="1">
      <alignment wrapText="1"/>
    </xf>
    <xf numFmtId="16" fontId="9" fillId="2" borderId="11" xfId="0" applyNumberFormat="1" applyFont="1" applyFill="1" applyBorder="1" applyAlignment="1">
      <alignment wrapText="1"/>
    </xf>
    <xf numFmtId="0" fontId="9" fillId="2" borderId="42" xfId="0" applyFont="1" applyFill="1" applyBorder="1" applyAlignment="1">
      <alignment wrapText="1"/>
    </xf>
    <xf numFmtId="0" fontId="14" fillId="33" borderId="66" xfId="0" applyFont="1" applyFill="1" applyBorder="1" applyAlignment="1">
      <alignment vertical="top" wrapText="1"/>
    </xf>
    <xf numFmtId="0" fontId="9" fillId="33" borderId="67" xfId="0" applyFont="1" applyFill="1" applyBorder="1" applyAlignment="1">
      <alignment wrapText="1"/>
    </xf>
    <xf numFmtId="0" fontId="9" fillId="34" borderId="68" xfId="0" applyFont="1" applyFill="1" applyBorder="1" applyAlignment="1">
      <alignment wrapText="1"/>
    </xf>
    <xf numFmtId="0" fontId="9" fillId="34" borderId="40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10" fillId="33" borderId="37" xfId="0" applyFont="1" applyFill="1" applyBorder="1" applyAlignment="1">
      <alignment horizontal="left" vertical="top" wrapText="1"/>
    </xf>
    <xf numFmtId="0" fontId="9" fillId="33" borderId="29" xfId="0" applyFont="1" applyFill="1" applyBorder="1" applyAlignment="1">
      <alignment wrapText="1"/>
    </xf>
    <xf numFmtId="0" fontId="9" fillId="33" borderId="54" xfId="0" applyFont="1" applyFill="1" applyBorder="1" applyAlignment="1">
      <alignment wrapText="1"/>
    </xf>
    <xf numFmtId="0" fontId="9" fillId="33" borderId="52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16" fontId="9" fillId="2" borderId="41" xfId="0" applyNumberFormat="1" applyFont="1" applyFill="1" applyBorder="1" applyAlignment="1">
      <alignment wrapText="1"/>
    </xf>
    <xf numFmtId="0" fontId="6" fillId="33" borderId="63" xfId="0" applyFont="1" applyFill="1" applyBorder="1" applyAlignment="1">
      <alignment horizontal="left" wrapText="1"/>
    </xf>
    <xf numFmtId="0" fontId="9" fillId="33" borderId="37" xfId="0" applyFont="1" applyFill="1" applyBorder="1" applyAlignment="1">
      <alignment horizontal="left" wrapText="1"/>
    </xf>
    <xf numFmtId="0" fontId="9" fillId="2" borderId="41" xfId="0" applyFont="1" applyFill="1" applyBorder="1" applyAlignment="1">
      <alignment wrapText="1"/>
    </xf>
    <xf numFmtId="0" fontId="4" fillId="33" borderId="37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wrapText="1"/>
    </xf>
    <xf numFmtId="0" fontId="4" fillId="33" borderId="57" xfId="0" applyFont="1" applyFill="1" applyBorder="1" applyAlignment="1">
      <alignment horizontal="left" vertical="distributed"/>
    </xf>
    <xf numFmtId="0" fontId="9" fillId="33" borderId="24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45" xfId="0" applyFont="1" applyFill="1" applyBorder="1" applyAlignment="1">
      <alignment wrapText="1"/>
    </xf>
    <xf numFmtId="0" fontId="6" fillId="33" borderId="60" xfId="0" applyFont="1" applyFill="1" applyBorder="1" applyAlignment="1">
      <alignment horizontal="left" wrapText="1"/>
    </xf>
    <xf numFmtId="0" fontId="9" fillId="33" borderId="63" xfId="0" applyFont="1" applyFill="1" applyBorder="1" applyAlignment="1">
      <alignment horizontal="left" wrapText="1"/>
    </xf>
    <xf numFmtId="0" fontId="9" fillId="33" borderId="44" xfId="0" applyFont="1" applyFill="1" applyBorder="1" applyAlignment="1">
      <alignment horizontal="left" wrapText="1"/>
    </xf>
    <xf numFmtId="0" fontId="4" fillId="33" borderId="57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66" xfId="0" applyFont="1" applyBorder="1" applyAlignment="1">
      <alignment wrapText="1"/>
    </xf>
    <xf numFmtId="0" fontId="9" fillId="0" borderId="53" xfId="0" applyFont="1" applyBorder="1" applyAlignment="1">
      <alignment wrapText="1"/>
    </xf>
    <xf numFmtId="0" fontId="2" fillId="0" borderId="60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wrapText="1"/>
    </xf>
    <xf numFmtId="0" fontId="2" fillId="0" borderId="6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selection activeCell="A1" sqref="A1:L3"/>
    </sheetView>
  </sheetViews>
  <sheetFormatPr defaultColWidth="9.140625" defaultRowHeight="15"/>
  <cols>
    <col min="1" max="1" width="10.421875" style="1" customWidth="1"/>
    <col min="2" max="2" width="11.421875" style="1" customWidth="1"/>
    <col min="3" max="4" width="24.421875" style="1" customWidth="1"/>
    <col min="5" max="5" width="6.57421875" style="1" customWidth="1"/>
    <col min="6" max="6" width="8.57421875" style="1" customWidth="1"/>
    <col min="7" max="9" width="16.8515625" style="1" customWidth="1"/>
    <col min="10" max="10" width="14.421875" style="17" customWidth="1"/>
    <col min="11" max="11" width="14.00390625" style="17" customWidth="1"/>
    <col min="12" max="12" width="15.00390625" style="1" customWidth="1"/>
    <col min="13" max="16384" width="9.140625" style="1" customWidth="1"/>
  </cols>
  <sheetData>
    <row r="1" spans="1:12" ht="13.5">
      <c r="A1" s="200" t="s">
        <v>143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3.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26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ht="14.25" thickBot="1"/>
    <row r="5" spans="1:12" s="2" customFormat="1" ht="13.5">
      <c r="A5" s="5"/>
      <c r="B5" s="201" t="s">
        <v>0</v>
      </c>
      <c r="C5" s="203" t="s">
        <v>1</v>
      </c>
      <c r="D5" s="205" t="s">
        <v>2</v>
      </c>
      <c r="E5" s="207" t="s">
        <v>3</v>
      </c>
      <c r="F5" s="208"/>
      <c r="G5" s="209"/>
      <c r="H5" s="92"/>
      <c r="I5" s="115"/>
      <c r="J5" s="207" t="s">
        <v>4</v>
      </c>
      <c r="K5" s="208"/>
      <c r="L5" s="208"/>
    </row>
    <row r="6" spans="1:12" s="2" customFormat="1" ht="78" thickBot="1">
      <c r="A6" s="6" t="s">
        <v>7</v>
      </c>
      <c r="B6" s="202"/>
      <c r="C6" s="204"/>
      <c r="D6" s="206"/>
      <c r="E6" s="8" t="s">
        <v>2</v>
      </c>
      <c r="F6" s="9" t="s">
        <v>6</v>
      </c>
      <c r="G6" s="7" t="s">
        <v>5</v>
      </c>
      <c r="H6" s="94" t="s">
        <v>111</v>
      </c>
      <c r="I6" s="116" t="s">
        <v>112</v>
      </c>
      <c r="J6" s="73" t="s">
        <v>113</v>
      </c>
      <c r="K6" s="78" t="s">
        <v>114</v>
      </c>
      <c r="L6" s="79" t="s">
        <v>104</v>
      </c>
    </row>
    <row r="7" spans="1:12" s="3" customFormat="1" ht="18" customHeight="1" thickBot="1">
      <c r="A7" s="10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95">
        <v>8</v>
      </c>
      <c r="I7" s="12">
        <v>9</v>
      </c>
      <c r="J7" s="18">
        <v>10</v>
      </c>
      <c r="K7" s="19">
        <v>11</v>
      </c>
      <c r="L7" s="16">
        <v>12</v>
      </c>
    </row>
    <row r="8" spans="1:12" ht="124.5" customHeight="1" thickBot="1">
      <c r="A8" s="4">
        <v>1</v>
      </c>
      <c r="B8" s="20" t="s">
        <v>8</v>
      </c>
      <c r="C8" s="21" t="s">
        <v>9</v>
      </c>
      <c r="D8" s="22" t="s">
        <v>80</v>
      </c>
      <c r="E8" s="23" t="s">
        <v>11</v>
      </c>
      <c r="F8" s="24" t="s">
        <v>11</v>
      </c>
      <c r="G8" s="25" t="s">
        <v>11</v>
      </c>
      <c r="H8" s="26">
        <f>H9+H14+H16+H21+H27+H33+H37+H41+H59+H62+H70</f>
        <v>3868.55934</v>
      </c>
      <c r="I8" s="135">
        <f>I9+I14+I16+I21+I27+I33+I37+I41+I59+I62+I70</f>
        <v>4897.56237</v>
      </c>
      <c r="J8" s="26">
        <f>J9+J14+J16+J21+J27+J33+J37+J41+J59+J62+J70</f>
        <v>4897.56237</v>
      </c>
      <c r="K8" s="26">
        <f>K9+K14+K16+K21+K27+K33+K37+K41+K59+K62+K70</f>
        <v>766.08241</v>
      </c>
      <c r="L8" s="82">
        <f aca="true" t="shared" si="0" ref="L8:L15">K8/J8*100</f>
        <v>15.64211646782969</v>
      </c>
    </row>
    <row r="9" spans="1:12" ht="14.25" thickBot="1">
      <c r="A9" s="178" t="s">
        <v>10</v>
      </c>
      <c r="B9" s="168" t="s">
        <v>85</v>
      </c>
      <c r="C9" s="181" t="s">
        <v>84</v>
      </c>
      <c r="D9" s="183" t="s">
        <v>80</v>
      </c>
      <c r="E9" s="27" t="s">
        <v>101</v>
      </c>
      <c r="F9" s="28" t="s">
        <v>11</v>
      </c>
      <c r="G9" s="29" t="s">
        <v>11</v>
      </c>
      <c r="H9" s="127">
        <f>H10+H11+H12+H13</f>
        <v>1046.4361999999999</v>
      </c>
      <c r="I9" s="136">
        <f>I10+I11+I12+I13</f>
        <v>1055.9037999999998</v>
      </c>
      <c r="J9" s="30">
        <f>J10+J11+J12+J13</f>
        <v>1055.9037999999998</v>
      </c>
      <c r="K9" s="30">
        <f>K10+K11+K12+K13</f>
        <v>219.35134999999997</v>
      </c>
      <c r="L9" s="83">
        <f t="shared" si="0"/>
        <v>20.77380060569912</v>
      </c>
    </row>
    <row r="10" spans="1:12" ht="15.75" thickBot="1">
      <c r="A10" s="179"/>
      <c r="B10" s="159"/>
      <c r="C10" s="162"/>
      <c r="D10" s="164"/>
      <c r="E10" s="27" t="s">
        <v>101</v>
      </c>
      <c r="F10" s="33" t="s">
        <v>12</v>
      </c>
      <c r="G10" s="34" t="s">
        <v>13</v>
      </c>
      <c r="H10" s="117">
        <v>394.06</v>
      </c>
      <c r="I10" s="137">
        <v>394.06</v>
      </c>
      <c r="J10" s="35" t="s">
        <v>115</v>
      </c>
      <c r="K10" s="35" t="s">
        <v>134</v>
      </c>
      <c r="L10" s="84">
        <f t="shared" si="0"/>
        <v>24.241927625234734</v>
      </c>
    </row>
    <row r="11" spans="1:12" ht="15.75" thickBot="1">
      <c r="A11" s="179"/>
      <c r="B11" s="159"/>
      <c r="C11" s="162"/>
      <c r="D11" s="164"/>
      <c r="E11" s="27" t="s">
        <v>101</v>
      </c>
      <c r="F11" s="33" t="s">
        <v>14</v>
      </c>
      <c r="G11" s="34" t="s">
        <v>15</v>
      </c>
      <c r="H11" s="118">
        <v>649.5162</v>
      </c>
      <c r="I11" s="137">
        <v>658.9838</v>
      </c>
      <c r="J11" s="36">
        <v>658.9838</v>
      </c>
      <c r="K11" s="36" t="s">
        <v>135</v>
      </c>
      <c r="L11" s="85">
        <f t="shared" si="0"/>
        <v>18.717092893634106</v>
      </c>
    </row>
    <row r="12" spans="1:12" ht="15.75" thickBot="1">
      <c r="A12" s="180"/>
      <c r="B12" s="169"/>
      <c r="C12" s="182"/>
      <c r="D12" s="184"/>
      <c r="E12" s="27" t="s">
        <v>101</v>
      </c>
      <c r="F12" s="38" t="s">
        <v>14</v>
      </c>
      <c r="G12" s="39" t="s">
        <v>109</v>
      </c>
      <c r="H12" s="119">
        <v>2.86</v>
      </c>
      <c r="I12" s="137">
        <v>2.86</v>
      </c>
      <c r="J12" s="40" t="s">
        <v>116</v>
      </c>
      <c r="K12" s="40" t="s">
        <v>136</v>
      </c>
      <c r="L12" s="85">
        <f t="shared" si="0"/>
        <v>16.818181818181817</v>
      </c>
    </row>
    <row r="13" spans="1:12" ht="71.25" customHeight="1" thickBot="1">
      <c r="A13" s="180"/>
      <c r="B13" s="169"/>
      <c r="C13" s="182"/>
      <c r="D13" s="184"/>
      <c r="E13" s="27" t="s">
        <v>101</v>
      </c>
      <c r="F13" s="38" t="s">
        <v>14</v>
      </c>
      <c r="G13" s="39" t="s">
        <v>16</v>
      </c>
      <c r="H13" s="119"/>
      <c r="I13" s="137"/>
      <c r="J13" s="40" t="s">
        <v>74</v>
      </c>
      <c r="K13" s="40" t="s">
        <v>74</v>
      </c>
      <c r="L13" s="80"/>
    </row>
    <row r="14" spans="1:12" ht="14.25" thickBot="1">
      <c r="A14" s="174" t="s">
        <v>19</v>
      </c>
      <c r="B14" s="176" t="s">
        <v>83</v>
      </c>
      <c r="C14" s="172" t="s">
        <v>82</v>
      </c>
      <c r="D14" s="170" t="s">
        <v>80</v>
      </c>
      <c r="E14" s="27" t="s">
        <v>101</v>
      </c>
      <c r="F14" s="41" t="s">
        <v>11</v>
      </c>
      <c r="G14" s="93" t="s">
        <v>11</v>
      </c>
      <c r="H14" s="128">
        <f>H15</f>
        <v>89.94</v>
      </c>
      <c r="I14" s="138">
        <f>I15</f>
        <v>89.94</v>
      </c>
      <c r="J14" s="97" t="str">
        <f>J15</f>
        <v>89,940</v>
      </c>
      <c r="K14" s="43" t="str">
        <f>K15</f>
        <v>19,85236</v>
      </c>
      <c r="L14" s="86">
        <f t="shared" si="0"/>
        <v>22.072893039804313</v>
      </c>
    </row>
    <row r="15" spans="1:13" ht="116.25" customHeight="1" thickBot="1">
      <c r="A15" s="175"/>
      <c r="B15" s="177"/>
      <c r="C15" s="173"/>
      <c r="D15" s="171"/>
      <c r="E15" s="27" t="s">
        <v>101</v>
      </c>
      <c r="F15" s="44" t="s">
        <v>17</v>
      </c>
      <c r="G15" s="96" t="s">
        <v>18</v>
      </c>
      <c r="H15" s="108">
        <v>89.94</v>
      </c>
      <c r="I15" s="137">
        <v>89.94</v>
      </c>
      <c r="J15" s="98" t="s">
        <v>117</v>
      </c>
      <c r="K15" s="46" t="s">
        <v>137</v>
      </c>
      <c r="L15" s="87">
        <f t="shared" si="0"/>
        <v>22.072893039804313</v>
      </c>
      <c r="M15" s="17"/>
    </row>
    <row r="16" spans="1:12" ht="14.25" thickBot="1">
      <c r="A16" s="178" t="s">
        <v>22</v>
      </c>
      <c r="B16" s="191" t="s">
        <v>87</v>
      </c>
      <c r="C16" s="190" t="s">
        <v>86</v>
      </c>
      <c r="D16" s="183" t="s">
        <v>80</v>
      </c>
      <c r="E16" s="27" t="s">
        <v>101</v>
      </c>
      <c r="F16" s="47" t="s">
        <v>11</v>
      </c>
      <c r="G16" s="99" t="s">
        <v>11</v>
      </c>
      <c r="H16" s="127">
        <f>H17+H18+H19+H20</f>
        <v>1</v>
      </c>
      <c r="I16" s="136">
        <f>I17+I18+I19+I20</f>
        <v>1</v>
      </c>
      <c r="J16" s="100">
        <f>J17+J18+J19+J20</f>
        <v>1</v>
      </c>
      <c r="K16" s="30">
        <f>K17+K18+K19+K20</f>
        <v>0</v>
      </c>
      <c r="L16" s="89">
        <f>K16/J16*100</f>
        <v>0</v>
      </c>
    </row>
    <row r="17" spans="1:12" ht="15.75" thickBot="1">
      <c r="A17" s="179"/>
      <c r="B17" s="159"/>
      <c r="C17" s="162"/>
      <c r="D17" s="164"/>
      <c r="E17" s="27" t="s">
        <v>101</v>
      </c>
      <c r="F17" s="33" t="s">
        <v>102</v>
      </c>
      <c r="G17" s="34" t="s">
        <v>110</v>
      </c>
      <c r="H17" s="117"/>
      <c r="I17" s="137"/>
      <c r="J17" s="35"/>
      <c r="K17" s="35"/>
      <c r="L17" s="88"/>
    </row>
    <row r="18" spans="1:12" ht="15.75" thickBot="1">
      <c r="A18" s="179"/>
      <c r="B18" s="159"/>
      <c r="C18" s="162"/>
      <c r="D18" s="164"/>
      <c r="E18" s="27" t="s">
        <v>101</v>
      </c>
      <c r="F18" s="33" t="s">
        <v>102</v>
      </c>
      <c r="G18" s="34" t="s">
        <v>20</v>
      </c>
      <c r="H18" s="118">
        <v>0.5</v>
      </c>
      <c r="I18" s="137">
        <v>0.5</v>
      </c>
      <c r="J18" s="36" t="s">
        <v>79</v>
      </c>
      <c r="K18" s="36" t="s">
        <v>74</v>
      </c>
      <c r="L18" s="89">
        <f>K18/J18*100</f>
        <v>0</v>
      </c>
    </row>
    <row r="19" spans="1:12" ht="15.75" thickBot="1">
      <c r="A19" s="179"/>
      <c r="B19" s="159"/>
      <c r="C19" s="162"/>
      <c r="D19" s="164"/>
      <c r="E19" s="27" t="s">
        <v>101</v>
      </c>
      <c r="F19" s="33" t="s">
        <v>102</v>
      </c>
      <c r="G19" s="34" t="s">
        <v>21</v>
      </c>
      <c r="H19" s="119">
        <v>0.5</v>
      </c>
      <c r="I19" s="139">
        <v>0.5</v>
      </c>
      <c r="J19" s="36" t="s">
        <v>79</v>
      </c>
      <c r="K19" s="36" t="s">
        <v>74</v>
      </c>
      <c r="L19" s="89">
        <f>K19/J19*100</f>
        <v>0</v>
      </c>
    </row>
    <row r="20" spans="1:12" ht="206.25" customHeight="1" thickBot="1">
      <c r="A20" s="180"/>
      <c r="B20" s="169"/>
      <c r="C20" s="182"/>
      <c r="D20" s="184"/>
      <c r="E20" s="27" t="s">
        <v>101</v>
      </c>
      <c r="F20" s="38"/>
      <c r="G20" s="39"/>
      <c r="H20" s="120"/>
      <c r="I20" s="137"/>
      <c r="J20" s="40"/>
      <c r="K20" s="40"/>
      <c r="L20" s="37"/>
    </row>
    <row r="21" spans="1:12" ht="14.25" thickBot="1">
      <c r="A21" s="186" t="s">
        <v>33</v>
      </c>
      <c r="B21" s="185" t="s">
        <v>89</v>
      </c>
      <c r="C21" s="192" t="s">
        <v>88</v>
      </c>
      <c r="D21" s="195" t="s">
        <v>81</v>
      </c>
      <c r="E21" s="27" t="s">
        <v>101</v>
      </c>
      <c r="F21" s="49" t="s">
        <v>11</v>
      </c>
      <c r="G21" s="42" t="s">
        <v>11</v>
      </c>
      <c r="H21" s="128">
        <f>H22+H23+H24+H25+H26</f>
        <v>517.07122</v>
      </c>
      <c r="I21" s="140">
        <f>I22+I23+I24+I25+I26</f>
        <v>808.20459</v>
      </c>
      <c r="J21" s="50">
        <f>J22+J23+J24+J25+J26</f>
        <v>808.20459</v>
      </c>
      <c r="K21" s="50">
        <f>K22+K23+K24+K25+K26</f>
        <v>139.61452</v>
      </c>
      <c r="L21" s="86">
        <f>K21/J21*100</f>
        <v>17.274650716843862</v>
      </c>
    </row>
    <row r="22" spans="1:12" ht="15.75" thickBot="1">
      <c r="A22" s="166"/>
      <c r="B22" s="159"/>
      <c r="C22" s="193"/>
      <c r="D22" s="164"/>
      <c r="E22" s="27" t="s">
        <v>101</v>
      </c>
      <c r="F22" s="33" t="s">
        <v>23</v>
      </c>
      <c r="G22" s="34" t="s">
        <v>24</v>
      </c>
      <c r="H22" s="121">
        <v>230</v>
      </c>
      <c r="I22" s="137">
        <v>120</v>
      </c>
      <c r="J22" s="35" t="s">
        <v>127</v>
      </c>
      <c r="K22" s="35" t="s">
        <v>138</v>
      </c>
      <c r="L22" s="84">
        <f>K22/J22*100</f>
        <v>93.06249999999999</v>
      </c>
    </row>
    <row r="23" spans="1:12" ht="15.75" thickBot="1">
      <c r="A23" s="166"/>
      <c r="B23" s="159"/>
      <c r="C23" s="193"/>
      <c r="D23" s="164"/>
      <c r="E23" s="27" t="s">
        <v>101</v>
      </c>
      <c r="F23" s="33" t="s">
        <v>23</v>
      </c>
      <c r="G23" s="34" t="s">
        <v>25</v>
      </c>
      <c r="H23" s="117">
        <v>287.07122</v>
      </c>
      <c r="I23" s="141">
        <v>688.20459</v>
      </c>
      <c r="J23" s="36" t="s">
        <v>128</v>
      </c>
      <c r="K23" s="36" t="s">
        <v>139</v>
      </c>
      <c r="L23" s="85">
        <f>K23/J23*100</f>
        <v>4.059769493836128</v>
      </c>
    </row>
    <row r="24" spans="1:12" ht="15.75" thickBot="1">
      <c r="A24" s="166"/>
      <c r="B24" s="159"/>
      <c r="C24" s="193"/>
      <c r="D24" s="164"/>
      <c r="E24" s="27" t="s">
        <v>101</v>
      </c>
      <c r="F24" s="33" t="s">
        <v>23</v>
      </c>
      <c r="G24" s="34" t="s">
        <v>26</v>
      </c>
      <c r="H24" s="119"/>
      <c r="I24" s="139"/>
      <c r="J24" s="36"/>
      <c r="K24" s="36"/>
      <c r="L24" s="32"/>
    </row>
    <row r="25" spans="1:12" ht="15.75" thickBot="1">
      <c r="A25" s="166"/>
      <c r="B25" s="159"/>
      <c r="C25" s="193"/>
      <c r="D25" s="164"/>
      <c r="E25" s="27" t="s">
        <v>101</v>
      </c>
      <c r="F25" s="33" t="s">
        <v>23</v>
      </c>
      <c r="G25" s="34" t="s">
        <v>27</v>
      </c>
      <c r="H25" s="122"/>
      <c r="I25" s="137"/>
      <c r="J25" s="36"/>
      <c r="K25" s="36"/>
      <c r="L25" s="32"/>
    </row>
    <row r="26" spans="1:12" ht="15.75" thickBot="1">
      <c r="A26" s="167"/>
      <c r="B26" s="160"/>
      <c r="C26" s="194"/>
      <c r="D26" s="165"/>
      <c r="E26" s="27" t="s">
        <v>101</v>
      </c>
      <c r="F26" s="44" t="s">
        <v>23</v>
      </c>
      <c r="G26" s="45" t="s">
        <v>28</v>
      </c>
      <c r="H26" s="123"/>
      <c r="I26" s="137"/>
      <c r="J26" s="51"/>
      <c r="K26" s="51"/>
      <c r="L26" s="52"/>
    </row>
    <row r="27" spans="1:12" ht="14.25" thickBot="1">
      <c r="A27" s="178" t="s">
        <v>34</v>
      </c>
      <c r="B27" s="191" t="s">
        <v>93</v>
      </c>
      <c r="C27" s="190" t="s">
        <v>92</v>
      </c>
      <c r="D27" s="183" t="s">
        <v>80</v>
      </c>
      <c r="E27" s="27" t="s">
        <v>101</v>
      </c>
      <c r="F27" s="47" t="s">
        <v>11</v>
      </c>
      <c r="G27" s="101" t="s">
        <v>11</v>
      </c>
      <c r="H27" s="129">
        <f>H28+H29+H30+H31+H32</f>
        <v>0</v>
      </c>
      <c r="I27" s="142"/>
      <c r="J27" s="100">
        <f>J28+J29+J30+J31+J32</f>
        <v>0</v>
      </c>
      <c r="K27" s="30">
        <f>K28+K29+K30+K31+K32</f>
        <v>0</v>
      </c>
      <c r="L27" s="81">
        <f>L28+L29+L30+L31+L32</f>
        <v>0</v>
      </c>
    </row>
    <row r="28" spans="1:12" ht="15.75" thickBot="1">
      <c r="A28" s="179"/>
      <c r="B28" s="159"/>
      <c r="C28" s="162"/>
      <c r="D28" s="164"/>
      <c r="E28" s="27" t="s">
        <v>101</v>
      </c>
      <c r="F28" s="33" t="s">
        <v>32</v>
      </c>
      <c r="G28" s="34" t="s">
        <v>29</v>
      </c>
      <c r="H28" s="117"/>
      <c r="I28" s="137"/>
      <c r="J28" s="35"/>
      <c r="K28" s="35"/>
      <c r="L28" s="48"/>
    </row>
    <row r="29" spans="1:12" ht="15.75" thickBot="1">
      <c r="A29" s="179"/>
      <c r="B29" s="159"/>
      <c r="C29" s="162"/>
      <c r="D29" s="164"/>
      <c r="E29" s="27" t="s">
        <v>101</v>
      </c>
      <c r="F29" s="33" t="s">
        <v>32</v>
      </c>
      <c r="G29" s="34" t="s">
        <v>30</v>
      </c>
      <c r="H29" s="118"/>
      <c r="I29" s="137"/>
      <c r="J29" s="36"/>
      <c r="K29" s="36" t="s">
        <v>74</v>
      </c>
      <c r="L29" s="71"/>
    </row>
    <row r="30" spans="1:12" ht="15">
      <c r="A30" s="179"/>
      <c r="B30" s="159"/>
      <c r="C30" s="162"/>
      <c r="D30" s="164"/>
      <c r="E30" s="27" t="s">
        <v>101</v>
      </c>
      <c r="F30" s="33" t="s">
        <v>32</v>
      </c>
      <c r="G30" s="34" t="s">
        <v>76</v>
      </c>
      <c r="H30" s="118"/>
      <c r="I30" s="143"/>
      <c r="J30" s="36"/>
      <c r="K30" s="36"/>
      <c r="L30" s="32"/>
    </row>
    <row r="31" spans="1:12" ht="15.75" thickBot="1">
      <c r="A31" s="179"/>
      <c r="B31" s="159"/>
      <c r="C31" s="162"/>
      <c r="D31" s="164"/>
      <c r="E31" s="27" t="s">
        <v>101</v>
      </c>
      <c r="F31" s="33" t="s">
        <v>32</v>
      </c>
      <c r="G31" s="34" t="s">
        <v>103</v>
      </c>
      <c r="H31" s="119"/>
      <c r="I31" s="144"/>
      <c r="J31" s="36"/>
      <c r="K31" s="36" t="s">
        <v>74</v>
      </c>
      <c r="L31" s="72"/>
    </row>
    <row r="32" spans="1:12" ht="66" customHeight="1" thickBot="1">
      <c r="A32" s="180"/>
      <c r="B32" s="169"/>
      <c r="C32" s="182"/>
      <c r="D32" s="184"/>
      <c r="E32" s="27" t="s">
        <v>101</v>
      </c>
      <c r="F32" s="38" t="s">
        <v>32</v>
      </c>
      <c r="G32" s="106" t="s">
        <v>31</v>
      </c>
      <c r="H32" s="124"/>
      <c r="I32" s="137"/>
      <c r="J32" s="107"/>
      <c r="K32" s="40"/>
      <c r="L32" s="37"/>
    </row>
    <row r="33" spans="1:12" ht="14.25" thickBot="1">
      <c r="A33" s="186" t="s">
        <v>39</v>
      </c>
      <c r="B33" s="185" t="s">
        <v>91</v>
      </c>
      <c r="C33" s="199" t="s">
        <v>90</v>
      </c>
      <c r="D33" s="195" t="s">
        <v>80</v>
      </c>
      <c r="E33" s="27" t="s">
        <v>101</v>
      </c>
      <c r="F33" s="54" t="s">
        <v>11</v>
      </c>
      <c r="G33" s="102" t="s">
        <v>11</v>
      </c>
      <c r="H33" s="129">
        <f>H34+H35+H36</f>
        <v>0</v>
      </c>
      <c r="I33" s="142"/>
      <c r="J33" s="100">
        <f>J34+J35+J36</f>
        <v>0</v>
      </c>
      <c r="K33" s="30">
        <f>K34+K35+K36</f>
        <v>0</v>
      </c>
      <c r="L33" s="83"/>
    </row>
    <row r="34" spans="1:12" ht="15.75" thickBot="1">
      <c r="A34" s="166"/>
      <c r="B34" s="159"/>
      <c r="C34" s="162"/>
      <c r="D34" s="164"/>
      <c r="E34" s="27" t="s">
        <v>101</v>
      </c>
      <c r="F34" s="33" t="s">
        <v>43</v>
      </c>
      <c r="G34" s="34" t="s">
        <v>35</v>
      </c>
      <c r="H34" s="117"/>
      <c r="I34" s="137"/>
      <c r="J34" s="35"/>
      <c r="K34" s="35"/>
      <c r="L34" s="48"/>
    </row>
    <row r="35" spans="1:12" ht="15.75" thickBot="1">
      <c r="A35" s="166"/>
      <c r="B35" s="159"/>
      <c r="C35" s="162"/>
      <c r="D35" s="164"/>
      <c r="E35" s="27" t="s">
        <v>101</v>
      </c>
      <c r="F35" s="33" t="s">
        <v>43</v>
      </c>
      <c r="G35" s="34" t="s">
        <v>36</v>
      </c>
      <c r="H35" s="118"/>
      <c r="I35" s="137"/>
      <c r="J35" s="36"/>
      <c r="K35" s="36"/>
      <c r="L35" s="85"/>
    </row>
    <row r="36" spans="1:12" ht="36.75" customHeight="1" thickBot="1">
      <c r="A36" s="167"/>
      <c r="B36" s="160"/>
      <c r="C36" s="163"/>
      <c r="D36" s="165"/>
      <c r="E36" s="27" t="s">
        <v>101</v>
      </c>
      <c r="F36" s="44" t="s">
        <v>43</v>
      </c>
      <c r="G36" s="45" t="s">
        <v>37</v>
      </c>
      <c r="H36" s="125"/>
      <c r="I36" s="137"/>
      <c r="J36" s="51"/>
      <c r="K36" s="51"/>
      <c r="L36" s="52"/>
    </row>
    <row r="37" spans="1:12" ht="14.25" thickBot="1">
      <c r="A37" s="178" t="s">
        <v>44</v>
      </c>
      <c r="B37" s="191" t="s">
        <v>95</v>
      </c>
      <c r="C37" s="190" t="s">
        <v>94</v>
      </c>
      <c r="D37" s="183" t="s">
        <v>80</v>
      </c>
      <c r="E37" s="27" t="s">
        <v>101</v>
      </c>
      <c r="F37" s="47" t="s">
        <v>11</v>
      </c>
      <c r="G37" s="53" t="s">
        <v>11</v>
      </c>
      <c r="H37" s="129">
        <f>H38+H39+H40</f>
        <v>138.965</v>
      </c>
      <c r="I37" s="145">
        <f>I38+I39+I40</f>
        <v>18.965</v>
      </c>
      <c r="J37" s="30">
        <f>J38+J39+J40</f>
        <v>18.965</v>
      </c>
      <c r="K37" s="30">
        <f>K38+K39+K40</f>
        <v>0</v>
      </c>
      <c r="L37" s="31">
        <f>L38+L39+L40</f>
        <v>0</v>
      </c>
    </row>
    <row r="38" spans="1:12" ht="15.75" thickBot="1">
      <c r="A38" s="179"/>
      <c r="B38" s="159"/>
      <c r="C38" s="162"/>
      <c r="D38" s="164"/>
      <c r="E38" s="27" t="s">
        <v>101</v>
      </c>
      <c r="F38" s="33" t="s">
        <v>38</v>
      </c>
      <c r="G38" s="34" t="s">
        <v>40</v>
      </c>
      <c r="H38" s="117">
        <v>128.965</v>
      </c>
      <c r="I38" s="137">
        <v>8.965</v>
      </c>
      <c r="J38" s="35" t="s">
        <v>129</v>
      </c>
      <c r="K38" s="35"/>
      <c r="L38" s="76">
        <f>K38/J38*100</f>
        <v>0</v>
      </c>
    </row>
    <row r="39" spans="1:12" ht="15.75" thickBot="1">
      <c r="A39" s="179"/>
      <c r="B39" s="159"/>
      <c r="C39" s="162"/>
      <c r="D39" s="164"/>
      <c r="E39" s="27" t="s">
        <v>101</v>
      </c>
      <c r="F39" s="33" t="s">
        <v>38</v>
      </c>
      <c r="G39" s="34" t="s">
        <v>41</v>
      </c>
      <c r="H39" s="118">
        <v>10</v>
      </c>
      <c r="I39" s="137">
        <v>10</v>
      </c>
      <c r="J39" s="36" t="s">
        <v>118</v>
      </c>
      <c r="K39" s="36"/>
      <c r="L39" s="32">
        <f>K39/J39*100</f>
        <v>0</v>
      </c>
    </row>
    <row r="40" spans="1:12" ht="34.5" customHeight="1" thickBot="1">
      <c r="A40" s="180"/>
      <c r="B40" s="169"/>
      <c r="C40" s="182"/>
      <c r="D40" s="184"/>
      <c r="E40" s="27" t="s">
        <v>101</v>
      </c>
      <c r="F40" s="38" t="s">
        <v>38</v>
      </c>
      <c r="G40" s="39" t="s">
        <v>42</v>
      </c>
      <c r="H40" s="119"/>
      <c r="I40" s="137"/>
      <c r="J40" s="40"/>
      <c r="K40" s="40"/>
      <c r="L40" s="37"/>
    </row>
    <row r="41" spans="1:12" ht="14.25" thickBot="1">
      <c r="A41" s="189" t="s">
        <v>66</v>
      </c>
      <c r="B41" s="185" t="s">
        <v>97</v>
      </c>
      <c r="C41" s="196" t="s">
        <v>96</v>
      </c>
      <c r="D41" s="195" t="s">
        <v>80</v>
      </c>
      <c r="E41" s="27" t="s">
        <v>101</v>
      </c>
      <c r="F41" s="54" t="s">
        <v>11</v>
      </c>
      <c r="G41" s="55" t="s">
        <v>11</v>
      </c>
      <c r="H41" s="129">
        <f>H42+H43+H44+H45+H46+H47+H48+H49+H50+H51+H52+H53+H54+H55+H56+H57+H58</f>
        <v>321.6823</v>
      </c>
      <c r="I41" s="145">
        <f>I42+I43+I44+I45+I46+I47+I48+I49+I50+I51+I52+I53+I54+I55+I56+I57+I58</f>
        <v>321.4673</v>
      </c>
      <c r="J41" s="30">
        <f>J42+J43+J44+J45+J46+J47+J48+J49+J50+J51+J52+J53+J54+J55+J56+J57+J58</f>
        <v>321.4673</v>
      </c>
      <c r="K41" s="30">
        <f>K42+K43+K44+K45+K46+K47+K48+K49+K50+K51+K52+K53+K54+K55+K56+K57+K58</f>
        <v>113.46730000000001</v>
      </c>
      <c r="L41" s="81">
        <f>K41/J41*100</f>
        <v>35.296684919430376</v>
      </c>
    </row>
    <row r="42" spans="1:12" ht="15">
      <c r="A42" s="166"/>
      <c r="B42" s="159"/>
      <c r="C42" s="197"/>
      <c r="D42" s="164"/>
      <c r="E42" s="27" t="s">
        <v>101</v>
      </c>
      <c r="F42" s="33" t="s">
        <v>32</v>
      </c>
      <c r="G42" s="34" t="s">
        <v>45</v>
      </c>
      <c r="H42" s="117">
        <v>7.7265</v>
      </c>
      <c r="I42" s="143">
        <v>7.7265</v>
      </c>
      <c r="J42" s="35" t="s">
        <v>105</v>
      </c>
      <c r="K42" s="35" t="s">
        <v>105</v>
      </c>
      <c r="L42" s="76">
        <f>K42/J42*100</f>
        <v>100</v>
      </c>
    </row>
    <row r="43" spans="1:12" ht="15">
      <c r="A43" s="166"/>
      <c r="B43" s="159"/>
      <c r="C43" s="197"/>
      <c r="D43" s="164"/>
      <c r="E43" s="27" t="s">
        <v>101</v>
      </c>
      <c r="F43" s="33" t="s">
        <v>32</v>
      </c>
      <c r="G43" s="56" t="s">
        <v>46</v>
      </c>
      <c r="H43" s="118">
        <v>7.238</v>
      </c>
      <c r="I43" s="146">
        <v>7.238</v>
      </c>
      <c r="J43" s="36" t="s">
        <v>106</v>
      </c>
      <c r="K43" s="36" t="s">
        <v>106</v>
      </c>
      <c r="L43" s="75">
        <f>K43/J43*100</f>
        <v>100</v>
      </c>
    </row>
    <row r="44" spans="1:12" ht="15">
      <c r="A44" s="166"/>
      <c r="B44" s="159"/>
      <c r="C44" s="197"/>
      <c r="D44" s="164"/>
      <c r="E44" s="27" t="s">
        <v>101</v>
      </c>
      <c r="F44" s="33" t="s">
        <v>61</v>
      </c>
      <c r="G44" s="56" t="s">
        <v>47</v>
      </c>
      <c r="H44" s="118"/>
      <c r="I44" s="146"/>
      <c r="J44" s="36"/>
      <c r="K44" s="36"/>
      <c r="L44" s="77"/>
    </row>
    <row r="45" spans="1:12" ht="15">
      <c r="A45" s="166"/>
      <c r="B45" s="159"/>
      <c r="C45" s="197"/>
      <c r="D45" s="164"/>
      <c r="E45" s="27" t="s">
        <v>101</v>
      </c>
      <c r="F45" s="33" t="s">
        <v>62</v>
      </c>
      <c r="G45" s="56" t="s">
        <v>48</v>
      </c>
      <c r="H45" s="118"/>
      <c r="I45" s="146"/>
      <c r="J45" s="36"/>
      <c r="K45" s="36"/>
      <c r="L45" s="32"/>
    </row>
    <row r="46" spans="1:12" ht="15">
      <c r="A46" s="166"/>
      <c r="B46" s="159"/>
      <c r="C46" s="197"/>
      <c r="D46" s="164"/>
      <c r="E46" s="27" t="s">
        <v>101</v>
      </c>
      <c r="F46" s="33" t="s">
        <v>63</v>
      </c>
      <c r="G46" s="57" t="s">
        <v>49</v>
      </c>
      <c r="H46" s="118"/>
      <c r="I46" s="146"/>
      <c r="J46" s="36"/>
      <c r="K46" s="36"/>
      <c r="L46" s="32"/>
    </row>
    <row r="47" spans="1:12" ht="15">
      <c r="A47" s="166"/>
      <c r="B47" s="159"/>
      <c r="C47" s="197"/>
      <c r="D47" s="164"/>
      <c r="E47" s="27" t="s">
        <v>101</v>
      </c>
      <c r="F47" s="33" t="s">
        <v>77</v>
      </c>
      <c r="G47" s="56" t="s">
        <v>50</v>
      </c>
      <c r="H47" s="118">
        <v>0.615</v>
      </c>
      <c r="I47" s="146">
        <v>0.6</v>
      </c>
      <c r="J47" s="36" t="s">
        <v>130</v>
      </c>
      <c r="K47" s="36" t="s">
        <v>130</v>
      </c>
      <c r="L47" s="71">
        <f>K47/J47*100</f>
        <v>100</v>
      </c>
    </row>
    <row r="48" spans="1:12" ht="15.75" thickBot="1">
      <c r="A48" s="166"/>
      <c r="B48" s="159"/>
      <c r="C48" s="197"/>
      <c r="D48" s="164"/>
      <c r="E48" s="27" t="s">
        <v>101</v>
      </c>
      <c r="F48" s="33" t="s">
        <v>64</v>
      </c>
      <c r="G48" s="56" t="s">
        <v>51</v>
      </c>
      <c r="H48" s="118">
        <v>20</v>
      </c>
      <c r="I48" s="144">
        <v>20</v>
      </c>
      <c r="J48" s="36" t="s">
        <v>122</v>
      </c>
      <c r="K48" s="36" t="s">
        <v>108</v>
      </c>
      <c r="L48" s="85">
        <f>K48/J48*100</f>
        <v>100</v>
      </c>
    </row>
    <row r="49" spans="1:12" ht="15">
      <c r="A49" s="166"/>
      <c r="B49" s="159"/>
      <c r="C49" s="197"/>
      <c r="D49" s="164"/>
      <c r="E49" s="27" t="s">
        <v>101</v>
      </c>
      <c r="F49" s="33" t="s">
        <v>62</v>
      </c>
      <c r="G49" s="56" t="s">
        <v>52</v>
      </c>
      <c r="H49" s="118"/>
      <c r="I49" s="143"/>
      <c r="J49" s="36"/>
      <c r="K49" s="36"/>
      <c r="L49" s="32"/>
    </row>
    <row r="50" spans="1:12" ht="15">
      <c r="A50" s="166"/>
      <c r="B50" s="159"/>
      <c r="C50" s="197"/>
      <c r="D50" s="164"/>
      <c r="E50" s="27" t="s">
        <v>101</v>
      </c>
      <c r="F50" s="33" t="s">
        <v>14</v>
      </c>
      <c r="G50" s="56" t="s">
        <v>53</v>
      </c>
      <c r="H50" s="118">
        <v>277</v>
      </c>
      <c r="I50" s="146">
        <v>277</v>
      </c>
      <c r="J50" s="36" t="s">
        <v>119</v>
      </c>
      <c r="K50" s="36" t="s">
        <v>140</v>
      </c>
      <c r="L50" s="85">
        <f>K50/J50*100</f>
        <v>24.90974729241877</v>
      </c>
    </row>
    <row r="51" spans="1:12" ht="15">
      <c r="A51" s="166"/>
      <c r="B51" s="159"/>
      <c r="C51" s="197"/>
      <c r="D51" s="164"/>
      <c r="E51" s="27" t="s">
        <v>101</v>
      </c>
      <c r="F51" s="33" t="s">
        <v>14</v>
      </c>
      <c r="G51" s="56" t="s">
        <v>54</v>
      </c>
      <c r="H51" s="118"/>
      <c r="I51" s="146"/>
      <c r="J51" s="36"/>
      <c r="K51" s="36"/>
      <c r="L51" s="32"/>
    </row>
    <row r="52" spans="1:12" ht="15">
      <c r="A52" s="166"/>
      <c r="B52" s="159"/>
      <c r="C52" s="197"/>
      <c r="D52" s="164"/>
      <c r="E52" s="27" t="s">
        <v>101</v>
      </c>
      <c r="F52" s="33" t="s">
        <v>14</v>
      </c>
      <c r="G52" s="56" t="s">
        <v>55</v>
      </c>
      <c r="H52" s="118">
        <v>0.5</v>
      </c>
      <c r="I52" s="146">
        <v>0.3</v>
      </c>
      <c r="J52" s="36" t="s">
        <v>133</v>
      </c>
      <c r="K52" s="36" t="s">
        <v>133</v>
      </c>
      <c r="L52" s="75">
        <f>K52/J52*100</f>
        <v>100</v>
      </c>
    </row>
    <row r="53" spans="1:12" ht="15">
      <c r="A53" s="166"/>
      <c r="B53" s="159"/>
      <c r="C53" s="197"/>
      <c r="D53" s="164"/>
      <c r="E53" s="27" t="s">
        <v>101</v>
      </c>
      <c r="F53" s="33" t="s">
        <v>14</v>
      </c>
      <c r="G53" s="56" t="s">
        <v>56</v>
      </c>
      <c r="H53" s="118">
        <v>4.3308</v>
      </c>
      <c r="I53" s="146">
        <v>4.3308</v>
      </c>
      <c r="J53" s="36" t="s">
        <v>120</v>
      </c>
      <c r="K53" s="36" t="s">
        <v>120</v>
      </c>
      <c r="L53" s="74">
        <f>K53/J53*100</f>
        <v>100</v>
      </c>
    </row>
    <row r="54" spans="1:12" ht="15">
      <c r="A54" s="166"/>
      <c r="B54" s="159"/>
      <c r="C54" s="197"/>
      <c r="D54" s="164"/>
      <c r="E54" s="27" t="s">
        <v>101</v>
      </c>
      <c r="F54" s="33" t="s">
        <v>14</v>
      </c>
      <c r="G54" s="57" t="s">
        <v>57</v>
      </c>
      <c r="H54" s="118">
        <v>4.272</v>
      </c>
      <c r="I54" s="146">
        <v>4.272</v>
      </c>
      <c r="J54" s="36" t="s">
        <v>121</v>
      </c>
      <c r="K54" s="36" t="s">
        <v>121</v>
      </c>
      <c r="L54" s="74">
        <f>K54/J54*100</f>
        <v>100</v>
      </c>
    </row>
    <row r="55" spans="1:12" ht="15">
      <c r="A55" s="166"/>
      <c r="B55" s="159"/>
      <c r="C55" s="197"/>
      <c r="D55" s="164"/>
      <c r="E55" s="27" t="s">
        <v>101</v>
      </c>
      <c r="F55" s="33" t="s">
        <v>65</v>
      </c>
      <c r="G55" s="56" t="s">
        <v>58</v>
      </c>
      <c r="H55" s="118"/>
      <c r="I55" s="146"/>
      <c r="J55" s="36"/>
      <c r="K55" s="36"/>
      <c r="L55" s="32"/>
    </row>
    <row r="56" spans="1:12" ht="15">
      <c r="A56" s="166"/>
      <c r="B56" s="159"/>
      <c r="C56" s="197"/>
      <c r="D56" s="164"/>
      <c r="E56" s="27" t="s">
        <v>101</v>
      </c>
      <c r="F56" s="33" t="s">
        <v>65</v>
      </c>
      <c r="G56" s="56" t="s">
        <v>107</v>
      </c>
      <c r="H56" s="118"/>
      <c r="I56" s="146"/>
      <c r="J56" s="36"/>
      <c r="K56" s="36"/>
      <c r="L56" s="85"/>
    </row>
    <row r="57" spans="1:12" ht="15.75" thickBot="1">
      <c r="A57" s="166"/>
      <c r="B57" s="159"/>
      <c r="C57" s="197"/>
      <c r="D57" s="164"/>
      <c r="E57" s="27" t="s">
        <v>101</v>
      </c>
      <c r="F57" s="33"/>
      <c r="G57" s="56" t="s">
        <v>59</v>
      </c>
      <c r="H57" s="118"/>
      <c r="I57" s="144"/>
      <c r="J57" s="36"/>
      <c r="K57" s="36"/>
      <c r="L57" s="32"/>
    </row>
    <row r="58" spans="1:12" ht="15.75" thickBot="1">
      <c r="A58" s="167"/>
      <c r="B58" s="160"/>
      <c r="C58" s="198"/>
      <c r="D58" s="165"/>
      <c r="E58" s="27" t="s">
        <v>101</v>
      </c>
      <c r="F58" s="44"/>
      <c r="G58" s="58" t="s">
        <v>60</v>
      </c>
      <c r="H58" s="119"/>
      <c r="I58" s="137"/>
      <c r="J58" s="51"/>
      <c r="K58" s="51"/>
      <c r="L58" s="52"/>
    </row>
    <row r="59" spans="1:12" ht="14.25" thickBot="1">
      <c r="A59" s="178" t="s">
        <v>67</v>
      </c>
      <c r="B59" s="191" t="s">
        <v>99</v>
      </c>
      <c r="C59" s="187" t="s">
        <v>98</v>
      </c>
      <c r="D59" s="183" t="s">
        <v>80</v>
      </c>
      <c r="E59" s="27" t="s">
        <v>101</v>
      </c>
      <c r="F59" s="47" t="s">
        <v>11</v>
      </c>
      <c r="G59" s="133" t="s">
        <v>11</v>
      </c>
      <c r="H59" s="134">
        <f>H60+H61</f>
        <v>753.46462</v>
      </c>
      <c r="I59" s="147">
        <f>I60+I61</f>
        <v>724.65368</v>
      </c>
      <c r="J59" s="154">
        <f>J60+J61</f>
        <v>724.65368</v>
      </c>
      <c r="K59" s="156">
        <f>K60+K61</f>
        <v>273.79688</v>
      </c>
      <c r="L59" s="90">
        <f>K59/J59*100</f>
        <v>37.783135248826724</v>
      </c>
    </row>
    <row r="60" spans="1:12" ht="14.25" thickBot="1">
      <c r="A60" s="178"/>
      <c r="B60" s="191"/>
      <c r="C60" s="187"/>
      <c r="D60" s="183"/>
      <c r="E60" s="27" t="s">
        <v>101</v>
      </c>
      <c r="F60" s="101" t="s">
        <v>61</v>
      </c>
      <c r="G60" s="31" t="s">
        <v>125</v>
      </c>
      <c r="H60" s="134"/>
      <c r="I60" s="148" t="s">
        <v>126</v>
      </c>
      <c r="J60" s="153" t="s">
        <v>126</v>
      </c>
      <c r="K60" s="153" t="s">
        <v>141</v>
      </c>
      <c r="L60" s="83">
        <f>K60/J60*100</f>
        <v>23.953812316715542</v>
      </c>
    </row>
    <row r="61" spans="1:12" ht="118.5" customHeight="1" thickBot="1">
      <c r="A61" s="179"/>
      <c r="B61" s="159"/>
      <c r="C61" s="188"/>
      <c r="D61" s="164"/>
      <c r="E61" s="27" t="s">
        <v>101</v>
      </c>
      <c r="F61" s="33" t="s">
        <v>61</v>
      </c>
      <c r="G61" s="109" t="s">
        <v>78</v>
      </c>
      <c r="H61" s="109">
        <v>753.46462</v>
      </c>
      <c r="I61" s="139">
        <v>642.81368</v>
      </c>
      <c r="J61" s="152" t="s">
        <v>131</v>
      </c>
      <c r="K61" s="155" t="s">
        <v>142</v>
      </c>
      <c r="L61" s="91">
        <f>K61/J61*100</f>
        <v>39.5438192914625</v>
      </c>
    </row>
    <row r="62" spans="1:12" ht="15.75" customHeight="1" thickBot="1">
      <c r="A62" s="166" t="s">
        <v>67</v>
      </c>
      <c r="B62" s="159" t="s">
        <v>100</v>
      </c>
      <c r="C62" s="161" t="s">
        <v>123</v>
      </c>
      <c r="D62" s="164" t="s">
        <v>80</v>
      </c>
      <c r="E62" s="27" t="s">
        <v>101</v>
      </c>
      <c r="F62" s="60" t="s">
        <v>11</v>
      </c>
      <c r="G62" s="105" t="s">
        <v>11</v>
      </c>
      <c r="H62" s="130">
        <f>H63+H64+H65+H66+H67+H68+H69</f>
        <v>1000</v>
      </c>
      <c r="I62" s="142">
        <f>I63+I64+I65+I66+I67+I68+I69</f>
        <v>1877.428</v>
      </c>
      <c r="J62" s="100">
        <f>J63+J64+J65+J66+J67+J68+J69</f>
        <v>1877.428</v>
      </c>
      <c r="K62" s="30">
        <f>K63+K64+K65+K66+K67+K68+K69</f>
        <v>0</v>
      </c>
      <c r="L62" s="81">
        <f>L63+L64+L65+L66+L67+L68+L69</f>
        <v>0</v>
      </c>
    </row>
    <row r="63" spans="1:12" ht="15">
      <c r="A63" s="166"/>
      <c r="B63" s="159"/>
      <c r="C63" s="162"/>
      <c r="D63" s="164"/>
      <c r="E63" s="27" t="s">
        <v>101</v>
      </c>
      <c r="F63" s="61"/>
      <c r="G63" s="62"/>
      <c r="H63" s="117"/>
      <c r="I63" s="149"/>
      <c r="J63" s="110"/>
      <c r="K63" s="35"/>
      <c r="L63" s="48"/>
    </row>
    <row r="64" spans="1:12" ht="15.75" customHeight="1" thickBot="1">
      <c r="A64" s="166"/>
      <c r="B64" s="159"/>
      <c r="C64" s="162"/>
      <c r="D64" s="164"/>
      <c r="E64" s="27" t="s">
        <v>101</v>
      </c>
      <c r="F64" s="33"/>
      <c r="G64" s="62"/>
      <c r="H64" s="118"/>
      <c r="I64" s="144"/>
      <c r="J64" s="111"/>
      <c r="K64" s="36"/>
      <c r="L64" s="32"/>
    </row>
    <row r="65" spans="1:12" ht="15">
      <c r="A65" s="166"/>
      <c r="B65" s="159"/>
      <c r="C65" s="162"/>
      <c r="D65" s="164"/>
      <c r="E65" s="27" t="s">
        <v>101</v>
      </c>
      <c r="F65" s="63"/>
      <c r="G65" s="62"/>
      <c r="H65" s="118"/>
      <c r="I65" s="143"/>
      <c r="J65" s="112"/>
      <c r="K65" s="64"/>
      <c r="L65" s="32"/>
    </row>
    <row r="66" spans="1:12" ht="15.75" customHeight="1">
      <c r="A66" s="166"/>
      <c r="B66" s="159"/>
      <c r="C66" s="162"/>
      <c r="D66" s="164"/>
      <c r="E66" s="27" t="s">
        <v>101</v>
      </c>
      <c r="F66" s="63"/>
      <c r="G66" s="62"/>
      <c r="H66" s="118"/>
      <c r="I66" s="146"/>
      <c r="J66" s="112"/>
      <c r="K66" s="64"/>
      <c r="L66" s="32"/>
    </row>
    <row r="67" spans="1:12" ht="15.75" thickBot="1">
      <c r="A67" s="166"/>
      <c r="B67" s="159"/>
      <c r="C67" s="162"/>
      <c r="D67" s="164"/>
      <c r="E67" s="27" t="s">
        <v>101</v>
      </c>
      <c r="F67" s="63"/>
      <c r="G67" s="62"/>
      <c r="H67" s="118"/>
      <c r="I67" s="150"/>
      <c r="J67" s="112"/>
      <c r="K67" s="64"/>
      <c r="L67" s="32"/>
    </row>
    <row r="68" spans="1:12" ht="15.75" customHeight="1" thickBot="1">
      <c r="A68" s="166"/>
      <c r="B68" s="159"/>
      <c r="C68" s="162"/>
      <c r="D68" s="164"/>
      <c r="E68" s="27" t="s">
        <v>101</v>
      </c>
      <c r="F68" s="63"/>
      <c r="G68" s="65"/>
      <c r="H68" s="119"/>
      <c r="I68" s="137"/>
      <c r="J68" s="112"/>
      <c r="K68" s="64"/>
      <c r="L68" s="32"/>
    </row>
    <row r="69" spans="1:12" ht="15.75" thickBot="1">
      <c r="A69" s="167"/>
      <c r="B69" s="160"/>
      <c r="C69" s="163"/>
      <c r="D69" s="165"/>
      <c r="E69" s="27" t="s">
        <v>101</v>
      </c>
      <c r="F69" s="33" t="s">
        <v>61</v>
      </c>
      <c r="G69" s="103" t="s">
        <v>124</v>
      </c>
      <c r="H69" s="126">
        <v>1000</v>
      </c>
      <c r="I69" s="151">
        <v>1877.428</v>
      </c>
      <c r="J69" s="104" t="s">
        <v>132</v>
      </c>
      <c r="K69" s="59" t="s">
        <v>74</v>
      </c>
      <c r="L69" s="91">
        <f>K69/J69*100</f>
        <v>0</v>
      </c>
    </row>
    <row r="70" spans="1:12" ht="14.25" thickBot="1">
      <c r="A70" s="157">
        <v>2</v>
      </c>
      <c r="B70" s="159" t="s">
        <v>11</v>
      </c>
      <c r="C70" s="161"/>
      <c r="D70" s="164"/>
      <c r="E70" s="27" t="s">
        <v>101</v>
      </c>
      <c r="F70" s="60" t="s">
        <v>11</v>
      </c>
      <c r="G70" s="105" t="s">
        <v>11</v>
      </c>
      <c r="H70" s="131">
        <f>H71+H72+H73+H74+H75+H76+H77</f>
        <v>0</v>
      </c>
      <c r="I70" s="142"/>
      <c r="J70" s="100">
        <f>J71+J72+J73+J74+J75+J76+J77</f>
        <v>0</v>
      </c>
      <c r="K70" s="30">
        <f>K71+K72+K73+K74+K75+K76+K77</f>
        <v>0</v>
      </c>
      <c r="L70" s="81">
        <f>L71+L72+L73+L74+L75+L76+L77</f>
        <v>0</v>
      </c>
    </row>
    <row r="71" spans="1:12" ht="15">
      <c r="A71" s="157"/>
      <c r="B71" s="159"/>
      <c r="C71" s="162"/>
      <c r="D71" s="164"/>
      <c r="E71" s="27" t="s">
        <v>101</v>
      </c>
      <c r="F71" s="33" t="s">
        <v>75</v>
      </c>
      <c r="G71" s="62"/>
      <c r="H71" s="117"/>
      <c r="I71" s="149"/>
      <c r="J71" s="110"/>
      <c r="K71" s="35"/>
      <c r="L71" s="48"/>
    </row>
    <row r="72" spans="1:12" ht="15">
      <c r="A72" s="157"/>
      <c r="B72" s="159"/>
      <c r="C72" s="162"/>
      <c r="D72" s="164"/>
      <c r="E72" s="27" t="s">
        <v>101</v>
      </c>
      <c r="F72" s="33"/>
      <c r="G72" s="62" t="s">
        <v>68</v>
      </c>
      <c r="H72" s="118"/>
      <c r="I72" s="146"/>
      <c r="J72" s="111"/>
      <c r="K72" s="36"/>
      <c r="L72" s="32"/>
    </row>
    <row r="73" spans="1:12" ht="15">
      <c r="A73" s="157"/>
      <c r="B73" s="159"/>
      <c r="C73" s="162"/>
      <c r="D73" s="164"/>
      <c r="E73" s="27" t="s">
        <v>101</v>
      </c>
      <c r="F73" s="63"/>
      <c r="G73" s="62" t="s">
        <v>69</v>
      </c>
      <c r="H73" s="118"/>
      <c r="I73" s="146"/>
      <c r="J73" s="112"/>
      <c r="K73" s="64"/>
      <c r="L73" s="32"/>
    </row>
    <row r="74" spans="1:12" ht="15">
      <c r="A74" s="157"/>
      <c r="B74" s="159"/>
      <c r="C74" s="162"/>
      <c r="D74" s="164"/>
      <c r="E74" s="27" t="s">
        <v>101</v>
      </c>
      <c r="F74" s="63"/>
      <c r="G74" s="62" t="s">
        <v>70</v>
      </c>
      <c r="H74" s="118"/>
      <c r="I74" s="146"/>
      <c r="J74" s="112"/>
      <c r="K74" s="64"/>
      <c r="L74" s="32"/>
    </row>
    <row r="75" spans="1:12" ht="15">
      <c r="A75" s="157"/>
      <c r="B75" s="159"/>
      <c r="C75" s="162"/>
      <c r="D75" s="164"/>
      <c r="E75" s="27" t="s">
        <v>101</v>
      </c>
      <c r="F75" s="63"/>
      <c r="G75" s="62" t="s">
        <v>71</v>
      </c>
      <c r="H75" s="118"/>
      <c r="I75" s="146"/>
      <c r="J75" s="112"/>
      <c r="K75" s="64"/>
      <c r="L75" s="32"/>
    </row>
    <row r="76" spans="1:12" ht="15">
      <c r="A76" s="157"/>
      <c r="B76" s="159"/>
      <c r="C76" s="162"/>
      <c r="D76" s="164"/>
      <c r="E76" s="27" t="s">
        <v>101</v>
      </c>
      <c r="F76" s="63"/>
      <c r="G76" s="65" t="s">
        <v>72</v>
      </c>
      <c r="H76" s="118"/>
      <c r="I76" s="146"/>
      <c r="J76" s="112"/>
      <c r="K76" s="64"/>
      <c r="L76" s="32"/>
    </row>
    <row r="77" spans="1:12" ht="15.75" thickBot="1">
      <c r="A77" s="158"/>
      <c r="B77" s="160"/>
      <c r="C77" s="163"/>
      <c r="D77" s="165"/>
      <c r="E77" s="27" t="s">
        <v>101</v>
      </c>
      <c r="F77" s="66"/>
      <c r="G77" s="67" t="s">
        <v>73</v>
      </c>
      <c r="H77" s="132"/>
      <c r="I77" s="114"/>
      <c r="J77" s="113"/>
      <c r="K77" s="68"/>
      <c r="L77" s="52"/>
    </row>
    <row r="78" spans="2:12" ht="13.5">
      <c r="B78" s="69"/>
      <c r="C78" s="69"/>
      <c r="D78" s="69"/>
      <c r="E78" s="69"/>
      <c r="F78" s="69"/>
      <c r="G78" s="69"/>
      <c r="H78" s="70"/>
      <c r="I78" s="69"/>
      <c r="J78" s="70"/>
      <c r="K78" s="70"/>
      <c r="L78" s="69"/>
    </row>
    <row r="79" spans="2:12" ht="13.5">
      <c r="B79" s="69"/>
      <c r="C79" s="69"/>
      <c r="D79" s="69"/>
      <c r="E79" s="69"/>
      <c r="F79" s="69"/>
      <c r="G79" s="69"/>
      <c r="H79" s="70"/>
      <c r="I79" s="69"/>
      <c r="J79" s="70"/>
      <c r="K79" s="70"/>
      <c r="L79" s="69"/>
    </row>
    <row r="80" spans="2:12" ht="13.5">
      <c r="B80" s="69"/>
      <c r="C80" s="69"/>
      <c r="D80" s="69"/>
      <c r="E80" s="69"/>
      <c r="F80" s="69"/>
      <c r="G80" s="69"/>
      <c r="H80" s="69"/>
      <c r="I80" s="69"/>
      <c r="J80" s="70"/>
      <c r="K80" s="70"/>
      <c r="L80" s="69"/>
    </row>
    <row r="81" spans="2:12" ht="13.5">
      <c r="B81" s="69"/>
      <c r="C81" s="69"/>
      <c r="D81" s="69"/>
      <c r="E81" s="69"/>
      <c r="F81" s="69"/>
      <c r="G81" s="69"/>
      <c r="H81" s="69"/>
      <c r="I81" s="69"/>
      <c r="J81" s="70"/>
      <c r="K81" s="70"/>
      <c r="L81" s="69"/>
    </row>
    <row r="82" spans="2:12" ht="13.5">
      <c r="B82" s="69"/>
      <c r="C82" s="69"/>
      <c r="D82" s="69"/>
      <c r="E82" s="69"/>
      <c r="F82" s="69"/>
      <c r="G82" s="69"/>
      <c r="H82" s="69"/>
      <c r="I82" s="69"/>
      <c r="J82" s="70"/>
      <c r="K82" s="70"/>
      <c r="L82" s="69"/>
    </row>
    <row r="83" spans="2:12" ht="13.5">
      <c r="B83" s="69"/>
      <c r="C83" s="69"/>
      <c r="D83" s="69"/>
      <c r="E83" s="69"/>
      <c r="F83" s="69"/>
      <c r="G83" s="69"/>
      <c r="H83" s="69"/>
      <c r="I83" s="69"/>
      <c r="J83" s="70"/>
      <c r="K83" s="70"/>
      <c r="L83" s="69"/>
    </row>
    <row r="84" spans="2:12" ht="13.5">
      <c r="B84" s="69"/>
      <c r="C84" s="69"/>
      <c r="D84" s="69"/>
      <c r="E84" s="69"/>
      <c r="F84" s="69"/>
      <c r="G84" s="69"/>
      <c r="H84" s="69"/>
      <c r="I84" s="69"/>
      <c r="J84" s="70"/>
      <c r="K84" s="70"/>
      <c r="L84" s="69"/>
    </row>
    <row r="85" spans="2:12" ht="13.5">
      <c r="B85" s="69"/>
      <c r="C85" s="69"/>
      <c r="D85" s="69"/>
      <c r="E85" s="69"/>
      <c r="F85" s="69"/>
      <c r="G85" s="69"/>
      <c r="H85" s="69"/>
      <c r="I85" s="69"/>
      <c r="J85" s="70"/>
      <c r="K85" s="70"/>
      <c r="L85" s="69"/>
    </row>
    <row r="86" spans="2:12" ht="13.5">
      <c r="B86" s="69"/>
      <c r="C86" s="69"/>
      <c r="D86" s="69"/>
      <c r="E86" s="69"/>
      <c r="F86" s="69"/>
      <c r="G86" s="69"/>
      <c r="H86" s="69"/>
      <c r="I86" s="69"/>
      <c r="J86" s="70"/>
      <c r="K86" s="70"/>
      <c r="L86" s="69"/>
    </row>
    <row r="87" spans="2:12" ht="13.5">
      <c r="B87" s="69"/>
      <c r="C87" s="69"/>
      <c r="D87" s="69"/>
      <c r="E87" s="69"/>
      <c r="F87" s="69"/>
      <c r="G87" s="69"/>
      <c r="H87" s="69"/>
      <c r="I87" s="69"/>
      <c r="J87" s="70"/>
      <c r="K87" s="70"/>
      <c r="L87" s="69"/>
    </row>
    <row r="88" spans="2:12" ht="13.5">
      <c r="B88" s="69"/>
      <c r="C88" s="69"/>
      <c r="D88" s="69"/>
      <c r="E88" s="69"/>
      <c r="F88" s="69"/>
      <c r="G88" s="69"/>
      <c r="H88" s="69"/>
      <c r="I88" s="69"/>
      <c r="J88" s="70"/>
      <c r="K88" s="70"/>
      <c r="L88" s="69"/>
    </row>
  </sheetData>
  <sheetProtection/>
  <mergeCells count="50">
    <mergeCell ref="C16:C20"/>
    <mergeCell ref="B16:B20"/>
    <mergeCell ref="A16:A20"/>
    <mergeCell ref="D16:D20"/>
    <mergeCell ref="D27:D32"/>
    <mergeCell ref="C27:C32"/>
    <mergeCell ref="B27:B32"/>
    <mergeCell ref="A27:A32"/>
    <mergeCell ref="A1:L3"/>
    <mergeCell ref="B5:B6"/>
    <mergeCell ref="C5:C6"/>
    <mergeCell ref="D5:D6"/>
    <mergeCell ref="J5:L5"/>
    <mergeCell ref="E5:G5"/>
    <mergeCell ref="B59:B61"/>
    <mergeCell ref="A59:A61"/>
    <mergeCell ref="C21:C26"/>
    <mergeCell ref="D21:D26"/>
    <mergeCell ref="B21:B26"/>
    <mergeCell ref="A21:A26"/>
    <mergeCell ref="C41:C58"/>
    <mergeCell ref="D41:D58"/>
    <mergeCell ref="D33:D36"/>
    <mergeCell ref="C33:C36"/>
    <mergeCell ref="B33:B36"/>
    <mergeCell ref="A33:A36"/>
    <mergeCell ref="C59:C61"/>
    <mergeCell ref="D59:D61"/>
    <mergeCell ref="B41:B58"/>
    <mergeCell ref="A41:A58"/>
    <mergeCell ref="D37:D40"/>
    <mergeCell ref="C37:C40"/>
    <mergeCell ref="B37:B40"/>
    <mergeCell ref="A37:A40"/>
    <mergeCell ref="B9:B13"/>
    <mergeCell ref="D14:D15"/>
    <mergeCell ref="C14:C15"/>
    <mergeCell ref="A14:A15"/>
    <mergeCell ref="B14:B15"/>
    <mergeCell ref="A9:A13"/>
    <mergeCell ref="C9:C13"/>
    <mergeCell ref="D9:D13"/>
    <mergeCell ref="A70:A77"/>
    <mergeCell ref="B70:B77"/>
    <mergeCell ref="C70:C77"/>
    <mergeCell ref="D70:D77"/>
    <mergeCell ref="D62:D69"/>
    <mergeCell ref="C62:C69"/>
    <mergeCell ref="B62:B69"/>
    <mergeCell ref="A62:A69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секратарь</cp:lastModifiedBy>
  <cp:lastPrinted>2018-04-03T10:19:45Z</cp:lastPrinted>
  <dcterms:created xsi:type="dcterms:W3CDTF">2017-10-14T09:34:29Z</dcterms:created>
  <dcterms:modified xsi:type="dcterms:W3CDTF">2019-04-23T05:07:14Z</dcterms:modified>
  <cp:category/>
  <cp:version/>
  <cp:contentType/>
  <cp:contentStatus/>
</cp:coreProperties>
</file>